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215" tabRatio="915" firstSheet="7" activeTab="13"/>
  </bookViews>
  <sheets>
    <sheet name="Page garde" sheetId="1" r:id="rId1"/>
    <sheet name="Definition des cotations " sheetId="2" r:id="rId2"/>
    <sheet name="FAMILLES DE RISQUES" sheetId="3" r:id="rId3"/>
    <sheet name="Trame TYPE &amp; sous risques" sheetId="4" state="hidden" r:id="rId4"/>
    <sheet name="Circulation Mission (validé GTS" sheetId="5" r:id="rId5"/>
    <sheet name="Montage (validé GTS)" sheetId="6" r:id="rId6"/>
    <sheet name="Maintenance (Validé GTS)" sheetId="7" r:id="rId7"/>
    <sheet name="Travaux Valide GTS" sheetId="8" r:id="rId8"/>
    <sheet name="Maintenance escalier(validé GTS" sheetId="9" r:id="rId9"/>
    <sheet name="Fermetures de batiment Validé G" sheetId="10" r:id="rId10"/>
    <sheet name="Evaluation " sheetId="11" r:id="rId11"/>
    <sheet name="Amiante" sheetId="12" r:id="rId12"/>
    <sheet name="Analyse Pénibilité" sheetId="13" r:id="rId13"/>
    <sheet name="Pandémie Covid19" sheetId="14" r:id="rId14"/>
    <sheet name="Feuil1" sheetId="15" r:id="rId15"/>
  </sheets>
  <definedNames>
    <definedName name="_xlnm.Print_Area" localSheetId="4">'Circulation Mission (validé GTS'!$A$1:$AC$72</definedName>
    <definedName name="_xlnm.Print_Area" localSheetId="10">'Evaluation '!$B$2:$K$41</definedName>
    <definedName name="_xlnm.Print_Area" localSheetId="2">'FAMILLES DE RISQUES'!$A$1:$B$24</definedName>
    <definedName name="_xlnm.Print_Area" localSheetId="9">'Fermetures de batiment Validé G'!$A$1:$AC$189</definedName>
    <definedName name="_xlnm.Print_Area" localSheetId="6">'Maintenance (Validé GTS)'!$A$1:$AC$221</definedName>
    <definedName name="_xlnm.Print_Area" localSheetId="8">'Maintenance escalier(validé GTS'!$A$1:$AC$226</definedName>
    <definedName name="_xlnm.Print_Area" localSheetId="5">'Montage (validé GTS)'!$A$1:$AC$221</definedName>
    <definedName name="_xlnm.Print_Area" localSheetId="0">'Page garde'!$A$1:$M$88</definedName>
    <definedName name="_xlnm.Print_Area" localSheetId="3">'Trame TYPE &amp; sous risques'!$A$1:$AC$259</definedName>
  </definedNames>
  <calcPr fullCalcOnLoad="1"/>
</workbook>
</file>

<file path=xl/sharedStrings.xml><?xml version="1.0" encoding="utf-8"?>
<sst xmlns="http://schemas.openxmlformats.org/spreadsheetml/2006/main" count="8615" uniqueCount="713">
  <si>
    <t>Région</t>
  </si>
  <si>
    <t>Etablissement</t>
  </si>
  <si>
    <t xml:space="preserve">Date de l'évaluation : </t>
  </si>
  <si>
    <t>X</t>
  </si>
  <si>
    <t>A</t>
  </si>
  <si>
    <t>B</t>
  </si>
  <si>
    <t>C</t>
  </si>
  <si>
    <t>D</t>
  </si>
  <si>
    <t>Observations</t>
  </si>
  <si>
    <t>Détection</t>
  </si>
  <si>
    <t>Gravité</t>
  </si>
  <si>
    <t>Sans Objet</t>
  </si>
  <si>
    <t>Non</t>
  </si>
  <si>
    <t>Oui</t>
  </si>
  <si>
    <t>Evaluation des risques</t>
  </si>
  <si>
    <t>Résultats de l'évaluation</t>
  </si>
  <si>
    <t>RISQUE</t>
  </si>
  <si>
    <t>Ambiance dans les lieux de travail</t>
  </si>
  <si>
    <t>Présence d'amiante</t>
  </si>
  <si>
    <t>Total</t>
  </si>
  <si>
    <t>Fréquence</t>
  </si>
  <si>
    <t>Absence d'éclairage ou éclairage insuffisant</t>
  </si>
  <si>
    <t>Evaluation finale</t>
  </si>
  <si>
    <t>Agression</t>
  </si>
  <si>
    <t>Cheminements difficiles à cause des marches, plan incliné, sol glissant, nid de poule…)</t>
  </si>
  <si>
    <t>Espace restreint, encombrement</t>
  </si>
  <si>
    <t>Câbles, flexibles au sol</t>
  </si>
  <si>
    <t>Travail sur écran</t>
  </si>
  <si>
    <t>Travail sur ordinateur</t>
  </si>
  <si>
    <t>Utilisation d'outillage électroportatif</t>
  </si>
  <si>
    <t>Chute d'objets</t>
  </si>
  <si>
    <t>Incendie ou explosion</t>
  </si>
  <si>
    <t>Travaux de soudure</t>
  </si>
  <si>
    <t>Utilisation de gaz oxy-acéthylène</t>
  </si>
  <si>
    <t>Produits incompatibles</t>
  </si>
  <si>
    <t>Energie Electrique</t>
  </si>
  <si>
    <t>Présence d'organes mobiles</t>
  </si>
  <si>
    <t>Présence de points rentrants</t>
  </si>
  <si>
    <t>Chute de hauteur</t>
  </si>
  <si>
    <t>Chutes liés aux cheminements</t>
  </si>
  <si>
    <t>Manutention manuelle</t>
  </si>
  <si>
    <t>Outils de manutention adaptés</t>
  </si>
  <si>
    <t>Rayonnements ionisants</t>
  </si>
  <si>
    <t>Exposition aux rayonnements ionisants</t>
  </si>
  <si>
    <t>Rayonnements non-ionisants</t>
  </si>
  <si>
    <t>Exposition aux IR, laser, UV…</t>
  </si>
  <si>
    <t>Substances dangereuses</t>
  </si>
  <si>
    <t>Emploi de produits dangereux</t>
  </si>
  <si>
    <t>Travail isolé</t>
  </si>
  <si>
    <t xml:space="preserve">Unité de travail : </t>
  </si>
  <si>
    <t>Maintenance</t>
  </si>
  <si>
    <t>Travaux</t>
  </si>
  <si>
    <t>Montage</t>
  </si>
  <si>
    <t>Présence de personnes dans la zone de travail</t>
  </si>
  <si>
    <t>Déplacement d'engins de manutention</t>
  </si>
  <si>
    <t>Croisement piétons - véhicules</t>
  </si>
  <si>
    <t>Date :</t>
  </si>
  <si>
    <t>N°</t>
  </si>
  <si>
    <t>Nom</t>
  </si>
  <si>
    <t>Qualité</t>
  </si>
  <si>
    <t>REDACTEURS :</t>
  </si>
  <si>
    <t>ENTREPRISE / ETABLISSEMENT</t>
  </si>
  <si>
    <t>ADRESSE</t>
  </si>
  <si>
    <t>UNITES DE TRAVAIL</t>
  </si>
  <si>
    <t>DESIGNATION DE L'UNITE</t>
  </si>
  <si>
    <t>Risque électrique</t>
  </si>
  <si>
    <t>Risque mécanique</t>
  </si>
  <si>
    <t>Société :</t>
  </si>
  <si>
    <t>Région :</t>
  </si>
  <si>
    <t>Agence / Secteur :</t>
  </si>
  <si>
    <t xml:space="preserve"> 1 à 3 = A ; 4 à 5 = B ; 6 à 7 = C ; 8 à 12 = D</t>
  </si>
  <si>
    <t>Spécifiques au site</t>
  </si>
  <si>
    <t>Ascenseurs Existants</t>
  </si>
  <si>
    <t>Définition de la fréquence</t>
  </si>
  <si>
    <t>Définition de la gravité</t>
  </si>
  <si>
    <t>Définition de la détection</t>
  </si>
  <si>
    <t>Faible probabilité</t>
  </si>
  <si>
    <t>Fréquent</t>
  </si>
  <si>
    <t>Fatal</t>
  </si>
  <si>
    <t>Evaluation globale</t>
  </si>
  <si>
    <t>Niveau de risque</t>
  </si>
  <si>
    <t>Non significatif</t>
  </si>
  <si>
    <t>Faible</t>
  </si>
  <si>
    <t>Moyen</t>
  </si>
  <si>
    <t>Significatif</t>
  </si>
  <si>
    <t>1 à 3</t>
  </si>
  <si>
    <t>4 à 5</t>
  </si>
  <si>
    <t>Urgence 1</t>
  </si>
  <si>
    <t>Urgence 4</t>
  </si>
  <si>
    <t>Urgence 3</t>
  </si>
  <si>
    <t>Urgence 2</t>
  </si>
  <si>
    <t>Risque de contact direct en armoire</t>
  </si>
  <si>
    <t>Métal en fusion - Plomb</t>
  </si>
  <si>
    <t>Circulation piéton</t>
  </si>
  <si>
    <t xml:space="preserve">Poste de Travail </t>
  </si>
  <si>
    <t>Travail à  plusieurs</t>
  </si>
  <si>
    <t>Biologiques</t>
  </si>
  <si>
    <t>Sur piqures contaminées</t>
  </si>
  <si>
    <t xml:space="preserve">Version : </t>
  </si>
  <si>
    <t>Ambiance thermique</t>
  </si>
  <si>
    <t xml:space="preserve">Risque de contact indirect </t>
  </si>
  <si>
    <t>Condensateur</t>
  </si>
  <si>
    <t xml:space="preserve"> Formation, Dosimétrie, Suivi médical spécifique.</t>
  </si>
  <si>
    <t xml:space="preserve">Les risques spécifiques à chaque installation sont analysés au travers des études de sécurité réalisées par les auditeurs.             La fiche descriptive est affichée en machinerie.  </t>
  </si>
  <si>
    <t>Poids des charges à soulever</t>
  </si>
  <si>
    <t>Chute d'une échelle d'accès, passage de Skydome</t>
  </si>
  <si>
    <t>Ouverture d'une porte palière chute en gaine</t>
  </si>
  <si>
    <t>Ouverture d'une porte palière chute en cuvette</t>
  </si>
  <si>
    <t>Produits chimiques Substances dangereuses</t>
  </si>
  <si>
    <t>Zone ATEX</t>
  </si>
  <si>
    <t>Installation électrique non conforme - Surcharge</t>
  </si>
  <si>
    <t>Intervention sous une charge suspendue</t>
  </si>
  <si>
    <t xml:space="preserve"> </t>
  </si>
  <si>
    <t>Chute de plateforme ( échafaudage, nacelle)</t>
  </si>
  <si>
    <t>Batterie</t>
  </si>
  <si>
    <t>Energie cachée -  ressorts - contrepoids</t>
  </si>
  <si>
    <t xml:space="preserve">Outils de manutention </t>
  </si>
  <si>
    <t>Légionellose - Aéroréfrigérant</t>
  </si>
  <si>
    <t>Portes de garage existantes</t>
  </si>
  <si>
    <t>Fuite d'huile sur installation</t>
  </si>
  <si>
    <t xml:space="preserve">Fuite ou déversement de produit chimique </t>
  </si>
  <si>
    <t xml:space="preserve"> Vêtements adaptés (froid) + organisation du travail en cas de forte chaleur ( horaire de travail , pause, distribution d'eau)</t>
  </si>
  <si>
    <t>Autres Energies</t>
  </si>
  <si>
    <t>Hydraulique</t>
  </si>
  <si>
    <t>Pneumatique</t>
  </si>
  <si>
    <t xml:space="preserve"> Outillage double isolation agréé  Contrôle annuel.</t>
  </si>
  <si>
    <t>Risque Psychosociaux</t>
  </si>
  <si>
    <t>Stress au travail</t>
  </si>
  <si>
    <t>Niveau  bruit&gt; 80 dB</t>
  </si>
  <si>
    <t>Présence de véhicule</t>
  </si>
  <si>
    <t>Rythmes de travail</t>
  </si>
  <si>
    <t>Travail de nuit</t>
  </si>
  <si>
    <t>Travail en équipes successives alternantes</t>
  </si>
  <si>
    <t>Travail répétitif</t>
  </si>
  <si>
    <t>Agents chimiques dangereux</t>
  </si>
  <si>
    <t>Produits chimiques CMR</t>
  </si>
  <si>
    <t>Bruit</t>
  </si>
  <si>
    <t>Supérieur à 80 dB</t>
  </si>
  <si>
    <t>Manutention manuelle de charge</t>
  </si>
  <si>
    <t>Contrainte physiques marquées</t>
  </si>
  <si>
    <t>Postures pénibles</t>
  </si>
  <si>
    <t>Vibrations mécaniques</t>
  </si>
  <si>
    <t>Synthèse</t>
  </si>
  <si>
    <t>==&gt;</t>
  </si>
  <si>
    <t>Le pourcentage de 50 % n'a pas été atteint dans l'entreprise,</t>
  </si>
  <si>
    <t>Peinture au plomb</t>
  </si>
  <si>
    <t>VLEP + 100 Fibres/litres sur 8 heures</t>
  </si>
  <si>
    <t>supérieur à 5 F/l et inférieure à 100 F/L</t>
  </si>
  <si>
    <t>Niveau 3 = sup à 60 fois la VLEP et inférieur à 250 fois la VLEP</t>
  </si>
  <si>
    <t>supérieur à 100 F/l et inférieur à 6.000 F/l</t>
  </si>
  <si>
    <t>supérieur à 6000 F/l et inférieur à 25.000 F/l</t>
  </si>
  <si>
    <t>Politique Amiante présentée en CHSCT</t>
  </si>
  <si>
    <t>Stratégie de prélèvement entérinée par le CHSCT</t>
  </si>
  <si>
    <t>Facteurs de risques de pénibilité, analyse de l'entreprise</t>
  </si>
  <si>
    <t>XX</t>
  </si>
  <si>
    <t>Analyse Pénibilité</t>
  </si>
  <si>
    <t>Amiante</t>
  </si>
  <si>
    <t>Processus</t>
  </si>
  <si>
    <t>Niveau 1 
( inférieur à la VLEP)</t>
  </si>
  <si>
    <t>Niveau 2 
(compris entre VLEP et 60 x VLEP)</t>
  </si>
  <si>
    <t>Niveau 3
(compris entre 60 x VLEP et 250x VLEP)</t>
  </si>
  <si>
    <t>Circulation / Missions</t>
  </si>
  <si>
    <t>Action technique sur produit / Conception</t>
  </si>
  <si>
    <t>Mode opératoire / Procédure / Consigne / Documentation</t>
  </si>
  <si>
    <t>EPC</t>
  </si>
  <si>
    <t>Outillage</t>
  </si>
  <si>
    <t>EPI</t>
  </si>
  <si>
    <t>Contrôles visuels / audits</t>
  </si>
  <si>
    <t>Catégorisation des mesures de prévention</t>
  </si>
  <si>
    <t>Risques liés aux vibrations</t>
  </si>
  <si>
    <t>Risques d'incendie ou explosion</t>
  </si>
  <si>
    <t>Risques liés à l'utilisation de l'outillage</t>
  </si>
  <si>
    <t>Risques d'agression</t>
  </si>
  <si>
    <t>Risques spécifiques au site</t>
  </si>
  <si>
    <t>Agression verbale, agressivité des clients</t>
  </si>
  <si>
    <t>Mauvaise Aération / Assainissement des locaux</t>
  </si>
  <si>
    <t>Intervention de personnel extérieurs dans la zone de travail</t>
  </si>
  <si>
    <t>Évaluation finale</t>
  </si>
  <si>
    <t>Chutes d'objets manutentionnés ou en cours de fixation</t>
  </si>
  <si>
    <t>Chute de l'arcade, de la cabine, de la plate forme mobile avec technicien dessus</t>
  </si>
  <si>
    <t>Escaliers, rampes ou ouvertures du bâtiments sans garde-corps</t>
  </si>
  <si>
    <t>insalubrité site</t>
  </si>
  <si>
    <t>mélanges dangereux</t>
  </si>
  <si>
    <t>inhalation accidentelles</t>
  </si>
  <si>
    <t>projections accidentelles</t>
  </si>
  <si>
    <t xml:space="preserve">Exposition aux ondes électromagnétiques (Tel - antennes relais) </t>
  </si>
  <si>
    <t>Utilisation d'outillage électrique défectueux (contacts directs ou indirects)</t>
  </si>
  <si>
    <t>Manipulation d'objets ou outillages coupants, tranchants, …</t>
  </si>
  <si>
    <t>Utilisation d'outillage non conforme, non référencé, inadapté</t>
  </si>
  <si>
    <t>Rupture d'éléments (forets, disques) et projections dans les yeux</t>
  </si>
  <si>
    <t>Outillage qui bloque ou qui ripe</t>
  </si>
  <si>
    <t>Accompagnateur technique (contrôleur …)</t>
  </si>
  <si>
    <t>Soumis aux mêmes risques que nos salariés</t>
  </si>
  <si>
    <t>Visiteur n'ayant pas d'action technique sur l'installation (client ou son représentant, instances externes : Inspection du Travail, CARSAT…)</t>
  </si>
  <si>
    <t>Position courbée ou à genoux</t>
  </si>
  <si>
    <t>Positions inconfortables liées à l'utilisation d'outillage (torsion, flexion, …) (ergonomie et poids de l'outil)</t>
  </si>
  <si>
    <t>Travail avec bras en l'air ou tendus</t>
  </si>
  <si>
    <t>Gestes répétitifs</t>
  </si>
  <si>
    <t>Visiteurs / intervenants ext.</t>
  </si>
  <si>
    <t>Risque identifiable facilement par l'opérateur</t>
  </si>
  <si>
    <t>Risque difficilement détectable par l'opérateur</t>
  </si>
  <si>
    <t>Pas d'AT / MP sur les 3 dernières années</t>
  </si>
  <si>
    <t>Au moins 1 AT/MP sur les 3 dernières années</t>
  </si>
  <si>
    <t>AT/MP mortel</t>
  </si>
  <si>
    <t>Coefficient d'antériorité des AT/MP ( a l'initiative des adhérents)</t>
  </si>
  <si>
    <t>Formation/information</t>
  </si>
  <si>
    <t>Sur seringues contaminées</t>
  </si>
  <si>
    <t>Substance dangereuse / produits chimiques</t>
  </si>
  <si>
    <t>Agression physique (humaine ou animale)</t>
  </si>
  <si>
    <t>Contrastes de température élevés</t>
  </si>
  <si>
    <t>Risques induits par l'activité  spécifique au site</t>
  </si>
  <si>
    <t>Resistance du plancher</t>
  </si>
  <si>
    <t>Objets perforants ou tranchants au sol</t>
  </si>
  <si>
    <t>Utilisation Ecrans sur PDA</t>
  </si>
  <si>
    <t>Risque Electrique</t>
  </si>
  <si>
    <t>Chute de trappe ( accès, caissons EM, …)</t>
  </si>
  <si>
    <t>Intervention sur frein : perte contrôle appareils ,  mouvements intempestifs</t>
  </si>
  <si>
    <t>Dégagement personnes bloquées : perte contrôle appareils , mouvements intempestifs</t>
  </si>
  <si>
    <t xml:space="preserve">Pneumatique ( compresseurs) </t>
  </si>
  <si>
    <t xml:space="preserve">risques d'écrasement liés à la manutention de la charge </t>
  </si>
  <si>
    <t xml:space="preserve">Accès cuvette </t>
  </si>
  <si>
    <t>Accès toiture / skydome</t>
  </si>
  <si>
    <t>Chute de échafaudages ou plate forme de travail fixe , massif avec technicien dessus</t>
  </si>
  <si>
    <t>Chute de l'arcade, le toit cabine</t>
  </si>
  <si>
    <t>Outils de manutention inadaptés</t>
  </si>
  <si>
    <t>Poids, dimensionnement des charges à déplacer</t>
  </si>
  <si>
    <t>position de travail difficiles, efforts violents ( manutention)</t>
  </si>
  <si>
    <t>Organisation de l''opération de manutention inadaptée</t>
  </si>
  <si>
    <t>DROGUES, Conduite adicttive</t>
  </si>
  <si>
    <t>8 - Chutes (2 roues)</t>
  </si>
  <si>
    <t>Mauvaise connaissance de la tournée à réaliser ou du lieu de l'intervention (dépannage)</t>
  </si>
  <si>
    <t>Circulation en période de forte circulation</t>
  </si>
  <si>
    <t>7 - Activité du salarié</t>
  </si>
  <si>
    <t>Conditions climatiques défavorables (neige, verglas, brouillard…)</t>
  </si>
  <si>
    <t>Mauvais état des routes</t>
  </si>
  <si>
    <t>6 - Infrastructure routière et conditions climatiques</t>
  </si>
  <si>
    <t>5 - Aptitude médicale du conducteur</t>
  </si>
  <si>
    <t>Mauvaise utilisation du véhicule ou des accessoires</t>
  </si>
  <si>
    <t>Manque de connaissance de la conduite à tenir en cas d'accident de la route</t>
  </si>
  <si>
    <t>Manque de connaissance de la conduite à adopter en cas de conditions climatiques défavorables (neige, verglas, brouillard…)</t>
  </si>
  <si>
    <t>Comportement inadapté à l'égard des dispositions du code de la route</t>
  </si>
  <si>
    <t>Eclairage défectueux</t>
  </si>
  <si>
    <t>Pneus ou système de freinage usés</t>
  </si>
  <si>
    <t>Défaillance mécanique</t>
  </si>
  <si>
    <t>Défaut d'éclairage extérieur</t>
  </si>
  <si>
    <t>Mauvais éclairage intérieur</t>
  </si>
  <si>
    <t>Ecrasement par des charges arrières</t>
  </si>
  <si>
    <t>Somme  des évaluations fréquence, gravité et détection :</t>
  </si>
  <si>
    <t>Risque d'agression</t>
  </si>
  <si>
    <t>Risques liés aux cheminements</t>
  </si>
  <si>
    <t>Risques liés aux autres énergies (Hydraulique, ...</t>
  </si>
  <si>
    <t>Risques liés à la Manutention Mécanique</t>
  </si>
  <si>
    <t>Risques liés aux chute d'objets</t>
  </si>
  <si>
    <t>Risques liés aux chute de hauteur</t>
  </si>
  <si>
    <t>Risques d' incendie ou explosion</t>
  </si>
  <si>
    <t>Risques liés au travail sur écrans</t>
  </si>
  <si>
    <t>Risques liés  à la manutention manuelle</t>
  </si>
  <si>
    <t>Risques liés aux rayonnements ionisants</t>
  </si>
  <si>
    <t>Risques liés aux rayonnements non-ionisants</t>
  </si>
  <si>
    <t>Postes de travail : travail à plusieurs, travail isolé, postures, …)</t>
  </si>
  <si>
    <t>Risques Biologiques / Sanitaires / Hygiène</t>
  </si>
  <si>
    <t>Risques environnementaux</t>
  </si>
  <si>
    <t>Evaluation des risques résiduels</t>
  </si>
  <si>
    <t>Risque d'explosion/flash  de composants ( tableau d'arrivée de courant et armoire)</t>
  </si>
  <si>
    <t>Interventions de tiers sur circuits électriques ( shunts …) ou dégradations</t>
  </si>
  <si>
    <t>Conduite d'engins ( chariots élévateurs, …)</t>
  </si>
  <si>
    <t>Présence d'arêtes vives ou angles saillants</t>
  </si>
  <si>
    <t xml:space="preserve">Ecrasement - intervention toit de cabine ( dérive mécanique et électrique) </t>
  </si>
  <si>
    <t>Heurts sur pièces en cours de fixation/réglage ( clé qui ripe)</t>
  </si>
  <si>
    <t>Risques de manutention mécanique</t>
  </si>
  <si>
    <t>Utilisation d'engins de levage ( surcharge, défaillance, mauvaise utilisation)</t>
  </si>
  <si>
    <t>chute échafaudage nacelles</t>
  </si>
  <si>
    <t>Chute d'un escabeau/échelle</t>
  </si>
  <si>
    <t xml:space="preserve">Accès machinerie </t>
  </si>
  <si>
    <t>travaux par points chauds ( meulage, découpage, …)</t>
  </si>
  <si>
    <t>Utilisation de gaz oxy-acétylène</t>
  </si>
  <si>
    <t>Armoire de commandes ( escaliers mécaniques)</t>
  </si>
  <si>
    <t>Utilisation outillage ( laser mètres, …)</t>
  </si>
  <si>
    <t xml:space="preserve">travail dans espace confiné </t>
  </si>
  <si>
    <t>absorption accidentelle</t>
  </si>
  <si>
    <t>Morsures d'animaux, déjections animales</t>
  </si>
  <si>
    <t>Températures extrêmes au froid</t>
  </si>
  <si>
    <t xml:space="preserve">Températures extrêmes au chaud </t>
  </si>
  <si>
    <t>Interférence entre intervenants ( Co activité ou non)</t>
  </si>
  <si>
    <t>Risques liés à la circulation interne du site : flux Piétons et/ou Engins</t>
  </si>
  <si>
    <t>Heurts sur éléments entreposés au sol</t>
  </si>
  <si>
    <t>Occasionnel</t>
  </si>
  <si>
    <t>Risque connu, prévisible mais nécessite analyse du risque par l'opérateur</t>
  </si>
  <si>
    <t>Risques liés aux chutes d'objets</t>
  </si>
  <si>
    <t>Risques liés aux chutes de hauteur</t>
  </si>
  <si>
    <t>Risques liées à la manutention manuelle</t>
  </si>
  <si>
    <t>Risques liés aux substances dangereuses</t>
  </si>
  <si>
    <t>Harcèlement moral, comportement inapproprié de la part du client ou ses representants</t>
  </si>
  <si>
    <t>Intervention dans espaces confinés</t>
  </si>
  <si>
    <t>Trappes, orifices au sol</t>
  </si>
  <si>
    <t>Chute d'objets dans l'environnement de travail ou sur le cheminement</t>
  </si>
  <si>
    <t>Chute lors d'accès Emplacements Machinieries non ou mal sécurisés</t>
  </si>
  <si>
    <t>Défaillance electrique de l'outillage électroportatif utilisé</t>
  </si>
  <si>
    <t xml:space="preserve">Intervention en milieu humide </t>
  </si>
  <si>
    <t xml:space="preserve">Risque de contact direct lié à l'équipement </t>
  </si>
  <si>
    <t>Risque de contact indirect lié à l'environnement, outillage utilisé, elements metallique en posession du techncien</t>
  </si>
  <si>
    <t>Choc heurt à la tête sur des parties basses, en cuvette, sortie toit de cabine, machinerie</t>
  </si>
  <si>
    <t xml:space="preserve">Ecrasement - Intervention en cuvette ( dérive mécanique, hydraulique et électrique) </t>
  </si>
  <si>
    <t>Energie cachée - intervention sur ressorts, files guides, fermes portes</t>
  </si>
  <si>
    <t>Ecrasement heurts par mouvements incontrolé de l'équipement</t>
  </si>
  <si>
    <t>Cisaillement nappe de marches escaliers mécaniques, portes ascenserus, opérateurs,  fermetures, ...</t>
  </si>
  <si>
    <t>Utilisation d'accessoires (élingues, chaînes…) ( rupture,  surcharge, usure , mauvaise utilisation)</t>
  </si>
  <si>
    <t>Risque liés à l'usage d'equipements de manutention : transpalette, chariot  ( surcharge, défaillance, mauvaise utilisation)</t>
  </si>
  <si>
    <t>Chute d'éléments en gaine  ( depuis palier, gaine, machinerie)</t>
  </si>
  <si>
    <t>Stockage vertical</t>
  </si>
  <si>
    <t>Stockage sur étagères/ en hauteur</t>
  </si>
  <si>
    <t>Maintenance Escaliers Mécaniques</t>
  </si>
  <si>
    <t>Annexe 1</t>
  </si>
  <si>
    <t>Annexe 2</t>
  </si>
  <si>
    <t>salariés concernés pour l'année 2015</t>
  </si>
  <si>
    <t>Pandémie</t>
  </si>
  <si>
    <t>Risque Mécanique ( coincements, écrasements, entrainements, coupures)</t>
  </si>
  <si>
    <t>1- Equipements des véhicules  - Partie Chargement</t>
  </si>
  <si>
    <t>Visite médicale d'aptitude et surveillance médicale</t>
  </si>
  <si>
    <t>3 - Entretien des véhicules</t>
  </si>
  <si>
    <t>4 - Comportement du conducteur</t>
  </si>
  <si>
    <t>9 - Risques induits par des tiers</t>
  </si>
  <si>
    <t>Pandémie / Epidémie</t>
  </si>
  <si>
    <t>Absorption accidentelle</t>
  </si>
  <si>
    <t>Inhalation accidentelles</t>
  </si>
  <si>
    <t>Mélanges dangereux</t>
  </si>
  <si>
    <t>Projections accidentelles</t>
  </si>
  <si>
    <t xml:space="preserve">Travail dans espace confiné </t>
  </si>
  <si>
    <t>Organisation de l'opération de manutention inadaptée</t>
  </si>
  <si>
    <t>Travaux par points chauds ( meulage, découpage, …)</t>
  </si>
  <si>
    <t>Chute échafaudage nacelles</t>
  </si>
  <si>
    <t xml:space="preserve">Risques d'écrasement liés à la manutention de la charge </t>
  </si>
  <si>
    <t>Utilisation d'accessoires (élingues, chaînes…) (rupture, surcharge, usure , mauvaise utilisation)</t>
  </si>
  <si>
    <t>Pneumatique (compresseurs)</t>
  </si>
  <si>
    <t>Heurts sur pièces en cours de fixation/réglage (clé qui ripe)</t>
  </si>
  <si>
    <t>Chute de trappe (accès, caissons EM, …)</t>
  </si>
  <si>
    <t>Cisaillement nappe de marches escaliers mécaniques, portes ascenseurs, opérateurs,  fermetures, …</t>
  </si>
  <si>
    <t>Etude De Sécurité -Rapport d'Organisme de Contrôle ou contrôle quinquennal - Protection mécanique des points rentrants et/parties tournantes - Equipement de Protection individuel (mains, tête....) - Tenue de travail adaptée</t>
  </si>
  <si>
    <t>Interventions de tiers sur circuits électriques (shunts …) ou dégradations</t>
  </si>
  <si>
    <t>Risque d'explosion/flash  de composants (tableau d'arrivée de courant et armoire)</t>
  </si>
  <si>
    <t>Défaillance électrique de l'outillage électroportatif utilisé</t>
  </si>
  <si>
    <t>Mise à disposition de tenues de travail pour différentes conditions climatiques</t>
  </si>
  <si>
    <t>chute sur voie Publique
Heurts avec autres usagers de la route</t>
  </si>
  <si>
    <t>Mode opératoire / Procédure / Consigne / Documentation / Organisationnel</t>
  </si>
  <si>
    <t>Contrastes de luminosité élevés ( variations, changement important de luminosité)</t>
  </si>
  <si>
    <t>Accommodation des yeux à cette nouvelle luminosité</t>
  </si>
  <si>
    <t>Concentration élevée de poussières ( hors CMR)</t>
  </si>
  <si>
    <t xml:space="preserve">Les risques spécifiques à chaque installation sont analysés au travers des études de sécurité réalisées par les auditeurs.  La fiche descriptive est affichée en machinerie.  </t>
  </si>
  <si>
    <t>Vêtements de travail haute visibilité
Barrières de protection - Panneaux de signalisation
Plan de Prévention
Respect des zones de cheminement</t>
  </si>
  <si>
    <t xml:space="preserve"> EDS , consignes
 EPI
Sensibilisations
Action commerciale envers le donneur d'ordre
</t>
  </si>
  <si>
    <t>x</t>
  </si>
  <si>
    <t xml:space="preserve"> Etude De Sécurité , consignes 
Action commerciale envers le client</t>
  </si>
  <si>
    <t>Risque de contact direct lié à l'environnement</t>
  </si>
  <si>
    <t>Contrastes de luminosité élevés  ( variations, changement important de luminosité)</t>
  </si>
  <si>
    <t>EDS , consignes
EPI
Goulottes matérialisées
Action commerciale envers le donneur d'ordre</t>
  </si>
  <si>
    <t>Etude De Sécurité , consignes 
Action commerciale envers le client</t>
  </si>
  <si>
    <t>Harcèlement sexuel, comportement inapproprié de la part du client ou ses representants</t>
  </si>
  <si>
    <t>Insignifiant ( Presqu'accident ou 1ers soins)</t>
  </si>
  <si>
    <t>Modéré ( Accident déclaré)</t>
  </si>
  <si>
    <t>Plan de prévention
Protection respiratoire , sur-combinaison papier</t>
  </si>
  <si>
    <t>Sélection qualité du matériel électro portatif Matériel équipé de poignée de préhension</t>
  </si>
  <si>
    <t>Dotation de casquette coquée pour le personnel concerné
Signalétique sur site ( bandes jaunes/noires)</t>
  </si>
  <si>
    <t xml:space="preserve"> Formation Information Sécurité
Modalités d'interventions</t>
  </si>
  <si>
    <t>Cellules
Stop toit cabine 
Interrupteurs M/A opérateurs de portes
Modes Opératoires</t>
  </si>
  <si>
    <t>Ecrasement - Intervention en cuvette (dérive mécanique, hydraulique et électrique)</t>
  </si>
  <si>
    <t>Sensibilisation, Vigilance
Port des EPI adaptés</t>
  </si>
  <si>
    <t>Formations
Choix de l'équipement utilisé
Port des EPI</t>
  </si>
  <si>
    <t>Procédures d'interventions
Echelle d'accès sure
Eclairage
Chaussures de sécurité
Etudes de Sécurité
Mise en sécurité des accès cuvettes dangereux</t>
  </si>
  <si>
    <t>Procédures d'interventions
Moyen d'accès sur
Eclairage
EPI
Etudes de Sécurité
Mise en sécurité des accès  dangereux
Balisage
Ligne de vie, Garde corps, acrotère, ...</t>
  </si>
  <si>
    <t xml:space="preserve">Procédures d'interventions
Eclairage
Ligne de vie verticale
Etudes de Sécurité
Mise en sécurité des toit cabine 
Balustrades, Garde corps, </t>
  </si>
  <si>
    <t>Sensibilisation 
Chaussures de Sécurité
Action client pour mise en sécurité</t>
  </si>
  <si>
    <t xml:space="preserve"> Balustrade , Garde-corps,    
Utilisation du DMPT sur toit cabine Port du harnais si nécessaire. 
Etudes de Sécurité</t>
  </si>
  <si>
    <t xml:space="preserve">Procédures d'interventions
Eclairage
Ligne de vie verticale
Balustrades, Garde corps, </t>
  </si>
  <si>
    <t>Référencement des produits - Evaluation de chaque produit 
Respect des consignes d'utilisation des Produits chimiques
EPI</t>
  </si>
  <si>
    <t>Formation
Respect des consignes sur site
Affichage des zones ATEX
Utilisation d'outillage anti déflagrant</t>
  </si>
  <si>
    <t>Informer/former aux risques liés à l'activité physique
Coordination si travail à 2 ou à plusieurs</t>
  </si>
  <si>
    <t>Moyen d'aide à la manutention
Informer/former aux risques liés à l'activité physique</t>
  </si>
  <si>
    <t>Exposition aux ondes électromagnétiques</t>
  </si>
  <si>
    <t>Plan de prévention
Balisage des zones a rayonnement
Procédures d'interventions sur zones à risques</t>
  </si>
  <si>
    <t>Référencement des produits non CMR - Evaluation de chaque produit - Equipements de Protection Individuelle (différents masques - gants, lunettes…) - Suivi médical par médecine du travail - Retrait des produits CMR 
Respect des consignes d'utilisation</t>
  </si>
  <si>
    <t>Informer / former risque chimique
EPI</t>
  </si>
  <si>
    <t>Consigne ni boire ni manger
'Informer / former risque chimique</t>
  </si>
  <si>
    <t xml:space="preserve">Respect des procédures d'intervention
Moyen de communication entre salariés présents
Travail superposé interdit sans mesures compensatoires
</t>
  </si>
  <si>
    <t>Morsures/piqures d'animaux, déjections animales</t>
  </si>
  <si>
    <t xml:space="preserve">Plan d'action réalisé  selon Accord d'entreprise sur le stress au travail  
Action  coordonnée avec le médecin du travail </t>
  </si>
  <si>
    <t xml:space="preserve">4 roues : arrimage des charges, aménagement des véhicules
2 roues:  top case </t>
  </si>
  <si>
    <t>4 roues : Portes entièrement tôlées ou grilles anti-infractions
2 roues : cadenas / système antivol, verrouillage du guidon de direction
Consignes en cas d'agression</t>
  </si>
  <si>
    <t>Porte latérale et arrière  / girafon pour les éléments longs
Aménagement des véhicules
Respect du rangement
Véhicule adapté à la mission
2 roues : non-concernés</t>
  </si>
  <si>
    <t>Difficulté / Dangerosité d'accès au véhicule et aux matériels stockés (partie chargement)</t>
  </si>
  <si>
    <t>Risques liés à l'absence ou mauvaise signalisation en cas de panne ou d'accident</t>
  </si>
  <si>
    <t>Signaler le véhicule avec les feux de détresse
Personnel équipé de baudrier fluorescent et du kit triangle de signalisation
Respect des consignes et code de la route</t>
  </si>
  <si>
    <t>2- Equipements des véhicules - Sécurité conducteur</t>
  </si>
  <si>
    <t>Stabilité sur route ( 2 &amp; 3 roues)</t>
  </si>
  <si>
    <t>Formation à la conduite des 2 &amp; 3 roues
privilégier la dotation de véhicules 3 roues</t>
  </si>
  <si>
    <t>risque d'accidents par difficulté de manœuvrabilité du véhicule</t>
  </si>
  <si>
    <t>Manque de visibilité</t>
  </si>
  <si>
    <t>Remise des manuels et documents de prise en charge du véhicule
Formation à la conduite 2 roues par un organisme 
Sensibilisation aux dangers de la route</t>
  </si>
  <si>
    <t>Conduite sous l'emprise de drogues, alcool, substances médicamenteuses</t>
  </si>
  <si>
    <t>Mauvais accès à un site d'intervention</t>
  </si>
  <si>
    <t>Sensibilisation aux dangers de la route
Anticipation par le conducteur</t>
  </si>
  <si>
    <t>Sensibilisation aux dangers de la route
Vigilance
Respect des consignes de sécurité
Adapter sa conduite en fonction des conditions climatiques
Equipements adaptés : pneus neige, chaines, ...</t>
  </si>
  <si>
    <t>Sensibilisation aux dangers de la route
Vigilance
Respect des distances de sécurité
 Courtoisie</t>
  </si>
  <si>
    <t>Perte de vigilance ( fatigue, Longues distances à parcourir, ...)</t>
  </si>
  <si>
    <t>Heurts/collision occasionné par un tiers</t>
  </si>
  <si>
    <t>Anticipation des risques induits par autres usagers de la route
Distance de sécurité</t>
  </si>
  <si>
    <t>Harcèlement moral, comportement inapproprié de la part du client ou ses représentants</t>
  </si>
  <si>
    <t>Harcèlement sexuel, comportement inapproprié de la part du client ou ses représentants</t>
  </si>
  <si>
    <t>Chute lors d'accès Emplacements Machineries non ou mal sécurisés</t>
  </si>
  <si>
    <t>Risque de contact indirect lié à l'environnement, outillage utilisé, éléments métallique en possession du technicien</t>
  </si>
  <si>
    <t>Ecrasement - intervention toit de cabine (dérive mécanique, hydraulique et électrique)</t>
  </si>
  <si>
    <t>Ecrasement heurts par mouvements incontrôlé de l'équipement</t>
  </si>
  <si>
    <t>Risque liés à l'usage d'équipements de manutention : transpalette, chariot  ( surcharge, défaillance, mauvaise utilisation)</t>
  </si>
  <si>
    <t>Chute du technicien depuis l'arcade, le toit cabine</t>
  </si>
  <si>
    <t>Chute d'une échelle d'accès, passa dôme</t>
  </si>
  <si>
    <t>Organisation particulière avec les clients
Accompagnement des techniciens sur les sites
Minimum d'outil avec soi, pas de téléphone visible, pas de paquets de cigarettes apparent.
Adaptation des heures d'intervention
Animation, Sensibilisation du personnel
Utilisation du Droit de retrait / dépôt de main courante</t>
  </si>
  <si>
    <t>Actions en interne avec les personnes concernés
Sensibilisation des salariés
Affichages destinés aux usagers "préventif, travaux en cours"
Gestion des réclamations</t>
  </si>
  <si>
    <t xml:space="preserve">Programme de prévention avec hiérarchique
Gestions des réclamations
Plan de gestion de ces situations interne à l'entreprise ( Médecin du travail, cellule d'appel, IRP, ...)
</t>
  </si>
  <si>
    <t xml:space="preserve">Programme de prévention avec hiérarchique
Plan de gestion de ces situations interne à l'entreprise ( Médecin du travail, cellule d'appel, IRP, ...)
</t>
  </si>
  <si>
    <t xml:space="preserve"> Lampe de poche, baladeuse. Frontale
Action commerciale vers client pour amélioration des conditions d'interventions
</t>
  </si>
  <si>
    <t>Vêtements adaptés (froid) + Gants de manutention grand froid
Modalités d'interventions adaptés ( pauses régulières, plan de prévention, ...)
Sensibilisation des salariés aux températures extrêmes</t>
  </si>
  <si>
    <t>Organisation du travail en cas de forte chaleur ( horaire de travail , pause, distribution d'eau)
Mise à disposition de tenues de travail pour différentes conditions climatiques
Sensibilisation des salariés aux températures extrêmes</t>
  </si>
  <si>
    <t>Protections individuelles
Réduction du bruit à la conception des ascenseurs, Monte Charges, ...
Sensibilisation au risque de bruit et port des EPI
Plan de prévention</t>
  </si>
  <si>
    <t>Plan de prévention  - PPSP
Formations des intervenants aux risques
Certifications 
Consignes spécifiques aux sites
Sensibilisations des règles du Plan de Prévention
EPI adaptés et définis avec le donneur d'ordre</t>
  </si>
  <si>
    <t>Plan de prévention  - PPSP
Formations des intervenants aux risques
Consignes spécifiques aux sites
Sensibilisations des règles du Plan de Prévention
EPI adaptés et définis avec le donneur d'ordre</t>
  </si>
  <si>
    <t>Barrières de protection - Panneaux de signalisation
Affichage Présence Technicien à chaque palier
Consignes d'interventions</t>
  </si>
  <si>
    <t>Etude de sécurité , signalisation
Action commerciale envers le client
Consignes spécifiques d'intervention définis par la hiérarchie après analyse du risque</t>
  </si>
  <si>
    <t>Chaussures de sécurité
Vigilance du salarié</t>
  </si>
  <si>
    <t xml:space="preserve"> Etude De Sécurité , consignes 
Action commerciale envers le client
EPI
Vigilance du salarié</t>
  </si>
  <si>
    <t>Choix du matériel et moyens de saisie sur écran</t>
  </si>
  <si>
    <t xml:space="preserve">Respect du champ d'application de l'habilitation électrique
Interdiction d'intervention sur équipements non autorisé
</t>
  </si>
  <si>
    <t xml:space="preserve"> Outillage double isolation agréé
 Contrôle visuel avant utilisation
Protection différentielle
Vigilance du technicien</t>
  </si>
  <si>
    <t>Formation au risque électrique
EPI spécifiques</t>
  </si>
  <si>
    <t xml:space="preserve">Formation au risque électrique
Consignation ou modalités d'interventions à définir par la hiérarchie si consignation impossible
</t>
  </si>
  <si>
    <t>Etude De Sécurité - Rapport d'Organisme de Contrôle ou contrôle quinquennal - Méthodes de travail  - interventions sur équipements à l'arrêt - Protection mécanique des parties tournantes - Parties tournantes de couleur jaune - Eclairage individuel portatif - Equipement de Protection individuel (mains, tête....) tenue de travail adaptée</t>
  </si>
  <si>
    <t>Equipement de Protection individuel adapté
Pose des joncs de protection
Ebavurage des pièces
Signalétique sur site ( bandes jaunes/noires)</t>
  </si>
  <si>
    <t>Dispositifs de sécurité STOP / Inspection
Procédures d'accès
Dispositifs contre la survitesse et Fin de Courses
Mesures compensatoires pour appareils à réserves réduites
Etais sous contrepoids</t>
  </si>
  <si>
    <t xml:space="preserve">Dispositifs de sécurité STOP 
Procédures d'accès
Dispositifs contre la survitesse et Fin de Courses
Mesures compensatoires pour appareils à réserves réduites
Etais sous Cabine 
Vanne Parachute
Ecran de protection Zone Contrepoids </t>
  </si>
  <si>
    <t>Consignation Electrique, Mécanique, Hydraulique
Modalités d'interventions
Vannes parachutes, limiteurs de vitesse</t>
  </si>
  <si>
    <t>Etudes de Sécurité
Mise en sécurité des trappes
Port des EPI</t>
  </si>
  <si>
    <t>Equipement de Protection individuel adapté
Pose des joncs de protection
Ebavurage des pièces
Utilisation de l'outillage adapté à la tache à réaliser</t>
  </si>
  <si>
    <t>Méthodologie d'intervention
Formation
Maintenance préventive de l'équipement
EPI</t>
  </si>
  <si>
    <t>Méthodologie d'interventions
Formation
Maintenance préventive de l'équipement
EPI</t>
  </si>
  <si>
    <t xml:space="preserve">Formation des utilisateurs
Vérification des équipements de levage
Respect des conditions d'utilisation
</t>
  </si>
  <si>
    <t>Formation des utilisateurs
Vérification des équipements de levage
Respect des conditions d'utilisation</t>
  </si>
  <si>
    <t>Co activité - Respect des Consignes - Port du casque obligatoire en cas de Co-activité ou travail superposé.
Plinthes
Protection des ouvertures donnant en gaine</t>
  </si>
  <si>
    <t>Référencement d'équipements stables
Fixation de l'échelle en point Haut et/ou Bas
Position stable et sure sur équipement utilisé
Maintien en bon état des équipements utilisés ( patins, ...)</t>
  </si>
  <si>
    <t>Procédures d'interventions
Echelle d'accès sure
Eclairage
Chaussures de sécurité
Etudes de Sécurité
Mise en sécurité des accès machinerie dangereux</t>
  </si>
  <si>
    <t>Modalités d'interventions : ( ouverture partielle de la porte palière) 
Repérage de la position cabine avant ouverture de la porte palière</t>
  </si>
  <si>
    <t xml:space="preserve">Modalités d'interventions : ( ouverture partielle de la porte palière) </t>
  </si>
  <si>
    <t>Interdiction de fumer 
Référencement des produits chimiques</t>
  </si>
  <si>
    <t>Vigilance
Formation au risque électrique
Vérification des installations électriques
Eviter les surcharges des prises</t>
  </si>
  <si>
    <t xml:space="preserve">Informer/former aux risques liés à l'activité physique
Utilisation outillage référencé / adapté
</t>
  </si>
  <si>
    <t>Outillage adapté aux besoins et aux risques 
Formation à l'utilisation
EPI adapté</t>
  </si>
  <si>
    <t>Ventilation de la zone de travail 
EPI
Suivi médical par médecine du travail
Respect des consignes d'utilisation</t>
  </si>
  <si>
    <t>Produits prêt à l'emploi - Protection oculaire en cas de risque de projection</t>
  </si>
  <si>
    <t>Protection des voies respiratoires
Retrait des produits CMR</t>
  </si>
  <si>
    <t xml:space="preserve">Télé alarme toit de cabine et cuvette. 
 PTI/DATI
Procédure organisationnelle en absence de couverture 
Gestion alarmes et  déclenchement des secours
Plan de prévention sur site spécifiques : mesures adaptées à définir avec le client
</t>
  </si>
  <si>
    <t xml:space="preserve">Gants anti-piqures
miroir
Pelle, balayette
Campagne de prévention par médecin du travail  / information sur procédure en cas de piqures 
Information client sur présence seringues + définition des modalités d'interventions
</t>
  </si>
  <si>
    <t xml:space="preserve">Installations identifiées
Port du masque P3
Campagne de prévention par médecin du travail </t>
  </si>
  <si>
    <t>Consignes gouvernementales 
 Plan Continuité d'Activité</t>
  </si>
  <si>
    <t xml:space="preserve">Port de gants
Information  Ne pas s'approcher 
demander au maitre de le tenir en laisse. 
Information client sur présence déjections + définition des modalités d'interventions
Nettoyage
</t>
  </si>
  <si>
    <t>Sur combinaison, Gants, masques
Information client sur présence risques + définition des modalités d'interventions</t>
  </si>
  <si>
    <t>Respect des consignes
Absorption, nettoyage
Réparation</t>
  </si>
  <si>
    <t>Plan d'action réalisé  selon Accord d'entreprise sur le stress au travail  
Action  coordonnée avec le médecin du travail 
Règlement intérieur</t>
  </si>
  <si>
    <t xml:space="preserve">Mouvements intempestifs de charges </t>
  </si>
  <si>
    <t xml:space="preserve">Risque d'agression pour  casse ou  vols du chargement </t>
  </si>
  <si>
    <t>Risques liés à l'utilisation de moyens de dépannage non adapté</t>
  </si>
  <si>
    <t>Mauvaise vue ou ouïe du conducteur</t>
  </si>
  <si>
    <t xml:space="preserve">Contre indications médicales   à la conduite d'un véhicule en toute sécurité </t>
  </si>
  <si>
    <t>Habitacle protégé par une séparation (grille ou paroi tôlée) pour tous véhicules transportant des charges à l'arrière
Présence de caisse en bois ou cache-bagages
Dispositif d'arrimage de charges 
Dispositifs de rangement dans véhicules
2 roues : non-concernés</t>
  </si>
  <si>
    <t>Présence d'un éclairage d'appoint / additionnel dans les véhicules   
 2 roues : non-concernés</t>
  </si>
  <si>
    <t xml:space="preserve">Présence d'un éclairage d'appoint / additionnel dans les véhicules   
</t>
  </si>
  <si>
    <t xml:space="preserve">Véhicules équipés de direction assistée
rétroviseurs latéraux asphérique
privilégier le parking en marche arrière </t>
  </si>
  <si>
    <t>Présence de roue de secours ou bombe anti-crevaison
Accessibilité des moyens de dépannage
Signalisation du véhicule à l'arrêt
Respecter les prescriptions d'utilisation du véhicule</t>
  </si>
  <si>
    <t xml:space="preserve">Contrat d'entretien et de remplacement des pièces à kilométrage périodique selon préconisations constructeur
Contrôle de l'état du véhicule et respect de l'entretien  par la hiérarchie 
Contrôle des niveaux régulier à réaliser par le détenteur du véhicule
</t>
  </si>
  <si>
    <t>Mise à disposition de jeux de pneumatiques par véhicules en fonction du kilométrage défini
Contrôle de l'état du véhicule et respect de l'entretien  par la hiérarchie 
Vérification visuelle régulière par le technicien</t>
  </si>
  <si>
    <t>Boîte d'ampoules de rechange à disposition
Contrôle de l'état du véhicule et respect de l'entretien  par la hiérarchie 
Vérification visuelle régulière par le technicien</t>
  </si>
  <si>
    <t xml:space="preserve">Contrôle des niveaux régulier à réaliser par le détenteur du véhicule
Contrôle de l'état des pare brises, rétroviseurs, essuies glace
Nettoyage du champ de vision ( glace, ...) et optiques </t>
  </si>
  <si>
    <t xml:space="preserve">Sensibilisation aux dangers de la route et comportement à adopter en situations climatiques défavorables
</t>
  </si>
  <si>
    <t>Ethylotest dans véhicule
Campagne de prévention des conduites additives
Accompagnement par médecin n du travail 
Règlement intérieur
Visite médicale d'aptitude et surveillance médicale</t>
  </si>
  <si>
    <t xml:space="preserve">Rappel des consignes lors des sensibilisations à la sécurité
Contrôle de l'état des connaissances par la hiérarchie 
</t>
  </si>
  <si>
    <t xml:space="preserve">Anticipation par le conducteur
Connaissance préalable des lieux d'intervention </t>
  </si>
  <si>
    <t>Optimisation des tournées réalisées pour réduire le kilométrage /Géo localisation 
Effectuer des pauses régulières tout au long du parcours (selon préconisation sécurité routière : pause 1/4 d'heure toute les 2 heures ou en cas de sensation de fatigue)
2 roues : pas de longs trajets à parcourir en 2 roues - usage urbain uniquement
Privilégier d'autres modes de transport le cas échéant</t>
  </si>
  <si>
    <t xml:space="preserve">Accompagnement des nouveaux embauchés pour prise de connaissance des tournées
Aide au positionnement des appareils ( GPS, Géo localisation, ETC) </t>
  </si>
  <si>
    <t>Formation à la conduite défensive 2 roues par un organisme  
2 roues équipés de l'ABS : assistance au freinage
Sensibilisation régulière du personnel doté de 2 roues
Equipements de protection adaptés : casque, blouson renforcé, gants, chaussures montantes)
Dotation de 3 roues ou véhicules avec Hard Top
Privilégier d'autres modes de transport le cas échéant</t>
  </si>
  <si>
    <t xml:space="preserve">Courtoisie au volant
Minimum d'outil avec soi, pas de téléphone, outillage visible
Adaptation des heures d'intervention
Sensibilisation du personnel
Utilisation du Droit de retrait / dépôt de main courante
serrures véhicules sécurisées, parois véhicule entièrement tôlées </t>
  </si>
  <si>
    <t>Programme de prévention avec hiérarchique
Gestions des réclamations
Plan de gestion de ces situations interne à l'entreprise ( Médecin du travail, cellule d'appel, IRP, ...)</t>
  </si>
  <si>
    <t>Programme de prévention avec hiérarchique
Plan de gestion de ces situations interne à l'entreprise ( Médecin du travail, cellule d'appel, IRP, ...)</t>
  </si>
  <si>
    <t>Organisation du travail en cas de forte chaleur (horaire de travail , pause, distribution d'eau)
Mise à disposition de tenues de travail pour différentes conditions climatiques
Sensibilisation des salariés aux températures extrêmes</t>
  </si>
  <si>
    <t>Formation au risque électrique
Consignation ou modalités d'interventions à définir par la hiérarchie si consignation impossible</t>
  </si>
  <si>
    <t>Utilisation d'engins de levage (surcharge, défaillance, mauvaise utilisation)</t>
  </si>
  <si>
    <t>Risque liés à l'usage d'équipements de manutention : transpalette, chariot  (surcharge, défaillance, mauvaise utilisation)</t>
  </si>
  <si>
    <t>Consignes pour limiter le stockage à la verticale
Sécuriser les pièces stockées debout en évitant qu'elle glisse du pied (butée) 
Baliser la zone de stockage</t>
  </si>
  <si>
    <t>Modalités d'interventions (ouverture partielle de la porte palière) 
Repérage de la position cabine avant ouverture de la porte palière</t>
  </si>
  <si>
    <t xml:space="preserve">Modalités d'interventions (ouverture partielle de la porte palière) </t>
  </si>
  <si>
    <t>Utilisation du disque approprié au matériau découpé
Fiches de consignes d'utilisation
Mise à disposition d'un extincteur ou autre moyen de lutte contre l'incendie 
Mise en place de bâche de protection ignifugée
Utilisation des EPI adaptés</t>
  </si>
  <si>
    <t>Armoire de commandes (escaliers mécaniques)</t>
  </si>
  <si>
    <t>Utilisation outillage (laser mètres, …)</t>
  </si>
  <si>
    <t>Respect des procédures d'intervention
Moyen de communication entre salariés présents
Travail superposé interdit sans mesures compensatoires</t>
  </si>
  <si>
    <t>Port de gants
Information  Ne pas s'approcher 
demander au maitre de le tenir en laisse. 
Information client sur présence déjections + définition des modalités d'interventions
Nettoyage</t>
  </si>
  <si>
    <t>Escaliers mécaniques existants</t>
  </si>
  <si>
    <t>Les risques spécifiques à chaque installation sont analysés au travers des études de sécurité réalisées par les auditeurs.  La fiche descriptive est affichée
procédures adaptées aux générations de matériel</t>
  </si>
  <si>
    <t>zone de stockage suffisante aux abords des caissons, balisage</t>
  </si>
  <si>
    <t>zone de stockage suffisante, balisage, limiter le stockage vertical</t>
  </si>
  <si>
    <t>Chute depuis l'escalier mécanique (balustrades démontées / réparation balustrade)</t>
  </si>
  <si>
    <t>Chute dans trou de marches</t>
  </si>
  <si>
    <t>EPC et outils, méthodes</t>
  </si>
  <si>
    <t>Chute depuis l'escalier mécanique (à travers fond de l'escalator)</t>
  </si>
  <si>
    <t xml:space="preserve">Informer/former aux risques liés à l'activité physique
Utilisation outillage référencé / adapté
Potence pour contrôleur
</t>
  </si>
  <si>
    <t>Agression verbale, agressivité des clients/autres corps d'état</t>
  </si>
  <si>
    <t>Harcèlement moral, comportement inapproprié de la part du client / autres corps d'état</t>
  </si>
  <si>
    <t>Harcèlement sexuel, comportement inapproprié de la part du client / autres corps d'état</t>
  </si>
  <si>
    <t>Respect du champ d'application de l'habilitation électrique
Interdiction d'intervention sur équipements non autorisé
Vérifier présence de terre 
Respect des distances de sécurité</t>
  </si>
  <si>
    <t>Chute d'éléments en gaine  ( depuis palier, gaine, machinerie, réservation haute)</t>
  </si>
  <si>
    <t>Chute d'un escabeau/échelle lors d'accès en hauteur</t>
  </si>
  <si>
    <t>Outillage adapté aux besoins et aux risques 
Equipements agréés
Formation à l'utilisation
EPI adapté</t>
  </si>
  <si>
    <t>DROGUES, Conduite addictive</t>
  </si>
  <si>
    <t>Chute d'un escabeau/échelle lors l'accès en hauteur</t>
  </si>
  <si>
    <t>Chute de échafaudages ou plate forme de travail fixe  avec technicien dessus</t>
  </si>
  <si>
    <t xml:space="preserve">Procédures d'interventions
Formation
Balustrades, Garde corps, </t>
  </si>
  <si>
    <t>EPC et outils, EPI (ligne de vie) , méthodes</t>
  </si>
  <si>
    <t>Chute lors de déplacements du technicien  sur l'escalier mécanique</t>
  </si>
  <si>
    <t>Informer/former aux risques liés à l'activité physique
Coordination si travail à 2 ou à plusieurs
Définition de la zone de manutention extérieur au caisson</t>
  </si>
  <si>
    <t xml:space="preserve"> PTI/DATI
Procédure organisationnelle en absence de couverture 
Gestion alarmes et  déclenchement des secours
Plan de prévention sur site spécifiques : mesures adaptées à définir avec le client
</t>
  </si>
  <si>
    <t>Plan de prévention  - PPSP
Formations des intervenants aux risques
Certifications 
Consignes spécifiques aux sites
Sensibilisations des règles du Plan de Prévention
EPI adaptés et définis avec le donneur d'ordre
Travail en horaire décalé si forte affluence de public selon le site</t>
  </si>
  <si>
    <t>Légionellose</t>
  </si>
  <si>
    <t>Conception produit, outils adaptés
Méthodes
Formation PRAP
Durées d'intervention limitées
Genouillères</t>
  </si>
  <si>
    <t>Formation au risque électrique
Pas de travaux sous tension
Port de vêtement manches longues
EPI spécifiques Outillage protégé
Pas de bijou ou de gourmette
avertissements "présence de tension "
Respect des protections IP des installations en maintenance 
Sécurisation des installations électriques du bâtiment par client</t>
  </si>
  <si>
    <t>Formation au risque électrique
VAT, Mise à la terre
Port de vêtement manches longues
EPI spécifiques Outillage protégé
Pas de bijou ou de gourmette
avertissements "présence de tension "
Respect des protections IP des installations en maintenance 
Sécurisation des installations électriques du bâtiment par client</t>
  </si>
  <si>
    <t>Travail en position contraignante / a genoux</t>
  </si>
  <si>
    <t>Organisation particulière avec les clients / coordonnateur SPS
Accompagnement des techniciens sur les sites
Minimum d'outil avec soi, pas de téléphone visible, pas de paquets de cigarettes apparent.
Adaptation des heures d'intervention
Animation, Sensibilisation du personnel
Utilisation du Droit de retrait / dépôt de main courante</t>
  </si>
  <si>
    <t>Actions en interne avec les personnes concernées
Sensibilisation des salariés
Affichages destinés aux tiers présents sur chantiers "montage en cours / interdiction d'accès"
Gestion des réclamations</t>
  </si>
  <si>
    <r>
      <t xml:space="preserve"> Lampe de poche, baladeuse. Frontale
Action </t>
    </r>
    <r>
      <rPr>
        <strike/>
        <sz val="12"/>
        <rFont val="Arial"/>
        <family val="2"/>
      </rPr>
      <t xml:space="preserve">commerciale </t>
    </r>
    <r>
      <rPr>
        <sz val="12"/>
        <rFont val="Arial"/>
        <family val="2"/>
      </rPr>
      <t>vers client / coordonnateur SPS pour amélioration des conditions de cheminement</t>
    </r>
    <r>
      <rPr>
        <strike/>
        <sz val="12"/>
        <rFont val="Arial"/>
        <family val="2"/>
      </rPr>
      <t xml:space="preserve"> 'interventions</t>
    </r>
  </si>
  <si>
    <r>
      <t xml:space="preserve">Protections individuelles
</t>
    </r>
    <r>
      <rPr>
        <strike/>
        <sz val="12"/>
        <rFont val="Arial"/>
        <family val="2"/>
      </rPr>
      <t>Réduction du bruit à la conception des ascenseurs, Monte Charges, ...</t>
    </r>
    <r>
      <rPr>
        <sz val="12"/>
        <rFont val="Arial"/>
        <family val="2"/>
      </rPr>
      <t xml:space="preserve">
Sensibilisation au risque de bruit et port des EPI
</t>
    </r>
    <r>
      <rPr>
        <strike/>
        <sz val="12"/>
        <rFont val="Arial"/>
        <family val="2"/>
      </rPr>
      <t>Plan de prévention</t>
    </r>
    <r>
      <rPr>
        <sz val="12"/>
        <rFont val="Arial"/>
        <family val="2"/>
      </rPr>
      <t xml:space="preserve">
Etude / mesure de bruit avec médecine du travail pour évaluer les risques et choix des EPI
Choix de l'outillage adapté avec niveau de bruit inférieur aux seuils</t>
    </r>
  </si>
  <si>
    <t>PPSPS
Protection respiratoire , sur-combinaison papier,
Outil d'aspiration à la source lors de l'utilisation d'un perforateur</t>
  </si>
  <si>
    <r>
      <t xml:space="preserve">Barrières de protection - Panneaux de signalisation
</t>
    </r>
    <r>
      <rPr>
        <strike/>
        <sz val="12"/>
        <rFont val="Arial"/>
        <family val="2"/>
      </rPr>
      <t>Affichage Présence Technicien à chaque palier</t>
    </r>
    <r>
      <rPr>
        <sz val="12"/>
        <rFont val="Arial"/>
        <family val="2"/>
      </rPr>
      <t xml:space="preserve">
Consignes d'interventions</t>
    </r>
  </si>
  <si>
    <t>Vêtements de travail haute visibilité
Barrières de protection - Panneaux de signalisation
Plan de Prévention / PPSPS
Respect des zones de cheminement</t>
  </si>
  <si>
    <r>
      <t xml:space="preserve"> </t>
    </r>
    <r>
      <rPr>
        <strike/>
        <sz val="12"/>
        <rFont val="Arial"/>
        <family val="2"/>
      </rPr>
      <t xml:space="preserve">EDS , </t>
    </r>
    <r>
      <rPr>
        <sz val="12"/>
        <rFont val="Arial"/>
        <family val="2"/>
      </rPr>
      <t>consignes
 EPI - privilégier les chaussures hautes (protection des chevilles)
Sensibilisations
Action</t>
    </r>
    <r>
      <rPr>
        <strike/>
        <sz val="12"/>
        <rFont val="Arial"/>
        <family val="2"/>
      </rPr>
      <t xml:space="preserve"> commerciale</t>
    </r>
    <r>
      <rPr>
        <sz val="12"/>
        <rFont val="Arial"/>
        <family val="2"/>
      </rPr>
      <t xml:space="preserve"> envers le donneur d'ordre / coordonnateur SPS</t>
    </r>
  </si>
  <si>
    <r>
      <rPr>
        <strike/>
        <sz val="12"/>
        <rFont val="Arial"/>
        <family val="2"/>
      </rPr>
      <t xml:space="preserve">EDS </t>
    </r>
    <r>
      <rPr>
        <sz val="12"/>
        <rFont val="Arial"/>
        <family val="2"/>
      </rPr>
      <t xml:space="preserve">, consignes
 EPI - privilégier les chaussures hautes (protection des chevilles)
Goulottes matérialisées
Action </t>
    </r>
    <r>
      <rPr>
        <strike/>
        <sz val="12"/>
        <rFont val="Arial"/>
        <family val="2"/>
      </rPr>
      <t xml:space="preserve">commerciale </t>
    </r>
    <r>
      <rPr>
        <sz val="12"/>
        <rFont val="Arial"/>
        <family val="2"/>
      </rPr>
      <t>envers le donneur d'ordre / coordonnateur SPS</t>
    </r>
  </si>
  <si>
    <t>Chaussures de sécurité
Rangement et nettoyage régulier de la zone de travail par le monteur
Jeter les chutes de pièces et visseries dans un sac
Vigilance du salarié</t>
  </si>
  <si>
    <r>
      <t xml:space="preserve"> </t>
    </r>
    <r>
      <rPr>
        <strike/>
        <sz val="12"/>
        <rFont val="Arial"/>
        <family val="2"/>
      </rPr>
      <t xml:space="preserve">EDS , </t>
    </r>
    <r>
      <rPr>
        <sz val="12"/>
        <rFont val="Arial"/>
        <family val="2"/>
      </rPr>
      <t xml:space="preserve">consignes
</t>
    </r>
    <r>
      <rPr>
        <strike/>
        <sz val="12"/>
        <rFont val="Arial"/>
        <family val="2"/>
      </rPr>
      <t xml:space="preserve">Action commerciale envers le donneur d'ordre 
</t>
    </r>
    <r>
      <rPr>
        <sz val="12"/>
        <rFont val="Arial"/>
        <family val="2"/>
      </rPr>
      <t>Vigilance
Montage d'appareils sans locaux machinerie</t>
    </r>
  </si>
  <si>
    <r>
      <rPr>
        <strike/>
        <sz val="12"/>
        <rFont val="Arial"/>
        <family val="2"/>
      </rPr>
      <t xml:space="preserve">Etude De Sécurité , </t>
    </r>
    <r>
      <rPr>
        <sz val="12"/>
        <rFont val="Arial"/>
        <family val="2"/>
      </rPr>
      <t xml:space="preserve">consignes 
</t>
    </r>
    <r>
      <rPr>
        <strike/>
        <sz val="12"/>
        <rFont val="Arial"/>
        <family val="2"/>
      </rPr>
      <t xml:space="preserve">Action commerciale envers le client
</t>
    </r>
    <r>
      <rPr>
        <sz val="12"/>
        <rFont val="Arial"/>
        <family val="2"/>
      </rPr>
      <t>Vigilance</t>
    </r>
  </si>
  <si>
    <r>
      <rPr>
        <strike/>
        <sz val="12"/>
        <rFont val="Arial"/>
        <family val="2"/>
      </rPr>
      <t xml:space="preserve"> Etude De Sécurité </t>
    </r>
    <r>
      <rPr>
        <sz val="12"/>
        <rFont val="Arial"/>
        <family val="2"/>
      </rPr>
      <t xml:space="preserve">, consignes 
Action </t>
    </r>
    <r>
      <rPr>
        <strike/>
        <sz val="12"/>
        <rFont val="Arial"/>
        <family val="2"/>
      </rPr>
      <t>commerciale</t>
    </r>
    <r>
      <rPr>
        <sz val="12"/>
        <rFont val="Arial"/>
        <family val="2"/>
      </rPr>
      <t xml:space="preserve"> envers le client / coordonnateur SPS
EPI
Vigilance du salarié</t>
    </r>
  </si>
  <si>
    <r>
      <rPr>
        <strike/>
        <sz val="12"/>
        <rFont val="Arial"/>
        <family val="2"/>
      </rPr>
      <t xml:space="preserve">Etude De Sécurité - Rapport d'Organisme de Contrôle ou contrôle quinquennal - </t>
    </r>
    <r>
      <rPr>
        <sz val="12"/>
        <rFont val="Arial"/>
        <family val="2"/>
      </rPr>
      <t>Méthodes de travail  - interventions sur équipements à l'arrêt - Protection mécanique des parties tournantes - Parties tournantes de couleur jaune - Eclairage individuel portatif - Equipement de Protection individuel (mains, tête....) tenue de travail adaptée</t>
    </r>
  </si>
  <si>
    <r>
      <rPr>
        <strike/>
        <sz val="12"/>
        <rFont val="Arial"/>
        <family val="2"/>
      </rPr>
      <t xml:space="preserve">Etude De Sécurité -Rapport d'Organisme de Contrôle ou contrôle quinquennal - </t>
    </r>
    <r>
      <rPr>
        <sz val="12"/>
        <rFont val="Arial"/>
        <family val="2"/>
      </rPr>
      <t>Protection mécanique des points rentrants et/parties tournantes - Equipement de Protection individuel (mains, tête....) - Tenue de travail adaptée</t>
    </r>
  </si>
  <si>
    <t>Dotation de casque de chantier / casquette coquée pour le personnel concerné
Signalétique sur site ( bandes jaunes/noires)</t>
  </si>
  <si>
    <t>Manœuvre de chantier pour déplacements sur plateforme mobile de chantier
Dispositifs de sécurité STOP / Inspection
Procédures d'accès
Dispositifs contre la survitesse et Fin de Courses
Mesures compensatoires pour appareils à réserves réduites
Etais sous contrepoids</t>
  </si>
  <si>
    <r>
      <rPr>
        <strike/>
        <sz val="12"/>
        <rFont val="Arial"/>
        <family val="2"/>
      </rPr>
      <t>Etudes de Sécurité</t>
    </r>
    <r>
      <rPr>
        <sz val="12"/>
        <rFont val="Arial"/>
        <family val="2"/>
      </rPr>
      <t xml:space="preserve">
Mise en sécurité des trappes
Port des EPI</t>
    </r>
  </si>
  <si>
    <t>Sensibilisation, Vigilance
Mise en place de protections de baie palière complètes ou de filets
Affichage aux paliers : présence de monteurs / interdiction de jeter du matériel dans la gaine
Port des EPI adaptés</t>
  </si>
  <si>
    <r>
      <t xml:space="preserve">Procédures d'interventions
Echelle d'accès sure
Eclairage
Chaussures de sécurité
</t>
    </r>
    <r>
      <rPr>
        <strike/>
        <sz val="12"/>
        <rFont val="Arial"/>
        <family val="2"/>
      </rPr>
      <t>Etudes de Sécurité</t>
    </r>
    <r>
      <rPr>
        <sz val="12"/>
        <rFont val="Arial"/>
        <family val="2"/>
      </rPr>
      <t xml:space="preserve">
</t>
    </r>
    <r>
      <rPr>
        <strike/>
        <sz val="12"/>
        <rFont val="Arial"/>
        <family val="2"/>
      </rPr>
      <t>Mise en sécurité des accès cuvettes dangereux</t>
    </r>
  </si>
  <si>
    <r>
      <t xml:space="preserve">Procédures d'interventions
Echelle d'accès sure
Eclairage
Chaussures de sécurité
</t>
    </r>
    <r>
      <rPr>
        <strike/>
        <sz val="12"/>
        <rFont val="Arial"/>
        <family val="2"/>
      </rPr>
      <t>Etudes de Sécurité
Mise en sécurité des accès machinerie dangereux</t>
    </r>
  </si>
  <si>
    <r>
      <t xml:space="preserve">Procédures d'interventions
Moyen d'accès sur
Eclairage
EPI
</t>
    </r>
    <r>
      <rPr>
        <strike/>
        <sz val="12"/>
        <rFont val="Arial"/>
        <family val="2"/>
      </rPr>
      <t>Etudes de Sécurité
Mise en sécurité des accès  dangereux</t>
    </r>
    <r>
      <rPr>
        <sz val="12"/>
        <rFont val="Arial"/>
        <family val="2"/>
      </rPr>
      <t xml:space="preserve">
Balisage
Ligne de vie, Garde corps, acrotère, ...</t>
    </r>
  </si>
  <si>
    <r>
      <t xml:space="preserve">Procédures d'interventions
Eclairage
Ligne de vie verticale
</t>
    </r>
    <r>
      <rPr>
        <strike/>
        <sz val="12"/>
        <rFont val="Arial"/>
        <family val="2"/>
      </rPr>
      <t>Etudes de Sécurité</t>
    </r>
    <r>
      <rPr>
        <sz val="12"/>
        <rFont val="Arial"/>
        <family val="2"/>
      </rPr>
      <t xml:space="preserve">
Mise en sécurité des toit cabine 
Balustrades, Garde corps, </t>
    </r>
  </si>
  <si>
    <r>
      <t xml:space="preserve"> Balustrade , Garde-corps,    
Utilisation du DMPT sur toit cabine Port du harnais si nécessaire. 
</t>
    </r>
    <r>
      <rPr>
        <strike/>
        <sz val="12"/>
        <rFont val="Arial"/>
        <family val="2"/>
      </rPr>
      <t>Etudes de Sécurité</t>
    </r>
  </si>
  <si>
    <t>Informer/former aux risques liés à l'activité physique
Utilisation outillage référencé / adapté
Poids des colis affiché</t>
  </si>
  <si>
    <t>Moyen d'aide à la manutention
Informer/former aux risques liés à l'activité physique
Poids des colis affiché</t>
  </si>
  <si>
    <t>Télé alarme toit de cabine et cuvette. 
 PTI/DATI
Procédure organisationnelle en absence de couverture 
Gestion alarmes et  déclenchement des secours
Plan de prévention / PPSPS sur site spécifiques : mesures adaptées à définir avec le client</t>
  </si>
  <si>
    <t xml:space="preserve">Risque présent uniquement en cas de remplacement d'ascenseurs existants / Multiplex / Machinerie commune  .
Les risques spécifiques à chaque installation sont analysés au travers des études de sécurité réalisées par les auditeurs.  La fiche descriptive est affichée en machinerie.  </t>
  </si>
  <si>
    <r>
      <t xml:space="preserve">Formation au risque électrique
Pas de travaux sous tension
Port de vêtement manches longues
EPI spécifiques / Outillage protégé
Pas de bijou ou de gourmette
avertissements "présence de tension "
</t>
    </r>
    <r>
      <rPr>
        <strike/>
        <sz val="12"/>
        <rFont val="Arial"/>
        <family val="2"/>
      </rPr>
      <t xml:space="preserve">Respect des protections IP des installations en maintenance </t>
    </r>
    <r>
      <rPr>
        <sz val="12"/>
        <rFont val="Arial"/>
        <family val="2"/>
      </rPr>
      <t xml:space="preserve">
Sécurisation des installations électriques du bâtiment
Respect des consignes de branchement sur tableau de courant homologués et conformes</t>
    </r>
  </si>
  <si>
    <r>
      <t xml:space="preserve">Formation au risque électrique
Pas de travaux sous tension
Port de vêtement manches longues
EPI spécifiques Outillage protégé
Pas de bijou ou de gourmette
avertissements "présence de tension "
</t>
    </r>
    <r>
      <rPr>
        <strike/>
        <sz val="12"/>
        <rFont val="Arial"/>
        <family val="2"/>
      </rPr>
      <t xml:space="preserve">Respect des protections IP des installations en maintenance </t>
    </r>
    <r>
      <rPr>
        <sz val="12"/>
        <rFont val="Arial"/>
        <family val="2"/>
      </rPr>
      <t xml:space="preserve">
Sécurisation des installations électriques du bâtiment par client</t>
    </r>
  </si>
  <si>
    <t>Formation à la conduite d'engins</t>
  </si>
  <si>
    <t>Formation des utilisateurs
Vérification des équipements de levage
Respect des conditions d'utilisation
Port EPI
Nettoyage zone de manutention
Adéquation des moyens de manutention à utiliser</t>
  </si>
  <si>
    <t>Co activité - Respect des Consignes - Port du casque obligatoire en cas de Co-activité ou travail superposé.
Plinthes
Protection des ouvertures donnant en gaine
Vérification des abords de la zone de travail ou étages supérieurs</t>
  </si>
  <si>
    <t>Formation à la soudure
Mise à disposition d'un extincteur ou autre moyen de lutte contre l'incendie 
Mise en place de bâche de protection ignifugée
Utilisation des EPI adaptés
Equipements conformes aux réglementations en vigueur</t>
  </si>
  <si>
    <t>Chute lors d'accès Caissons / emplacements techniques  non ou mal sécurisés</t>
  </si>
  <si>
    <t>Conception produit
Resistance des matériaux
Procédures d'interventions</t>
  </si>
  <si>
    <t>EPC  et outils (plate-forme), méthodes</t>
  </si>
  <si>
    <t>Procédure organisationnelle 
Plan de prévention sur site spécifiques : mesures adaptées à définir avec le client</t>
  </si>
  <si>
    <t>Travaux par points chauds</t>
  </si>
  <si>
    <t>Chute d'un escabeau - échelle</t>
  </si>
  <si>
    <t>Chute du tablier</t>
  </si>
  <si>
    <t>Consignation Electrique, Mécanique, Hydraulique
Modalités d'interventions</t>
  </si>
  <si>
    <t>Equipement de Protection individuel adapté
Pose des joncs de protection
Ebavurage des pièces</t>
  </si>
  <si>
    <t>Choc heurt à la tête (ex: rail - bras, armoire de commande, etc.)</t>
  </si>
  <si>
    <t>Méthodes de travail  - interventions sur équipements à l'arrêt - Eclairage individuel portatif - Equipement de Protection individuel (mains, tête....) tenue de travail adaptée</t>
  </si>
  <si>
    <t>Choix du matériel et de saisie sur écran</t>
  </si>
  <si>
    <t>Utilisation Ecran sur PDA</t>
  </si>
  <si>
    <t>EPI
Sensibilisation
CACES, Habilitation (autorisation de conduite…)</t>
  </si>
  <si>
    <t>EPI
Sensibilisations
Action commerciale envers le donneur d'ordre</t>
  </si>
  <si>
    <t xml:space="preserve"> Matérialisation / Balisage des abords avec cônes de signalisation</t>
  </si>
  <si>
    <t>Risques liés à la circulation interne du site : flux Piétons et/ou véhicules</t>
  </si>
  <si>
    <t xml:space="preserve">Réalisation d'un diagnostic technique de sécurité pour chaque nouvelle installation. Envoi de devis au client. </t>
  </si>
  <si>
    <t>Contraste de luminosité élevés (variations, changement important de luminosité)</t>
  </si>
  <si>
    <t>Formation des utilisateurs
Vérification des équipements de levage
Respect des conditions d'utilisation
test des crochets de manutention</t>
  </si>
  <si>
    <t>Formation des utilisateurs
Vérification des équipements de levage
Respect des conditions d'utilisation
Règles de communication et coordination à définir lors de travail à plusieurs
test des crochets de manutention</t>
  </si>
  <si>
    <t>Le pourcentage de 50 % a  été atteint dans l'entreprise,</t>
  </si>
  <si>
    <t>m</t>
  </si>
  <si>
    <t>Montage Ascenseurs / Monte charges / Equipements directives CE</t>
  </si>
  <si>
    <t>PPSPS  ou Plan de Prévention
Protection respiratoire , sur-combinaison papier,
Outil d'aspiration à la source lors de l'utilisation d'un perforateur</t>
  </si>
  <si>
    <t xml:space="preserve"> EDS , consignes
 EPI - privilégier les chaussures hautes (protection des chevilles)
Sensibilisations
Action commerciale envers le donneur d'ordre / coordonnateur SPS</t>
  </si>
  <si>
    <t xml:space="preserve"> EDS , consignes
Action commerciale envers le donneur d'ordre 
Vigilance
Montage d'appareils sans locaux machinerie</t>
  </si>
  <si>
    <t>Etude De Sécurité , consignes 
Action commerciale envers le client
Vigilance</t>
  </si>
  <si>
    <t xml:space="preserve"> Etude De Sécurité , consignes 
Action commerciale envers le client / coordonnateur SPS
EPI
Vigilance du salarié</t>
  </si>
  <si>
    <t>Formation au risque électrique
Pas de travaux sous tension
Port de vêtement manches longues
EPI spécifiques / Outillage protégé
Pas de bijou ou de gourmette
avertissements "présence de tension "
Respect des protections IP des installations en maintenance 
Sécurisation des installations électriques du bâtiment
Respect des consignes de branchement sur tableau de courant homologués et conformes</t>
  </si>
  <si>
    <t>Formation des utilisateurs
Vérification des équipements de levage
Respect des conditions d'utilisation
Test des crochets et point d'ancrage</t>
  </si>
  <si>
    <t>Formation des utilisateurs
Vérification des équipements de levage
Test des crochets et points d'ancrage
Respect des conditions d'utilisation
Règles de communication et coordination à définir lors de travail à plusieurs</t>
  </si>
  <si>
    <t>Formation à l'utilisation
Mise à disposition d'un extincteur ou autre moyen de lutte contre l'incendie 
Mise en place de bâche de protection ignifugée
Utilisation des EPI adaptés
Equipements conformes aux réglementations en vigueur (CNR)</t>
  </si>
  <si>
    <t>Incendie (fumée ..)</t>
  </si>
  <si>
    <t>Ateliers, Bureaux</t>
  </si>
  <si>
    <t>Maintenance Fermtures</t>
  </si>
  <si>
    <t>Ateliers / Bureaux</t>
  </si>
  <si>
    <t>Prise en compte du volume de travail au regard du risque (produits d'entretien; chimiques ou liés à l'environnement)
Plan de Prévention / PPSPS
Sensibilisations aux risques sur site
Mise en place des EPC adaptés au risques
Port des EPI adaptés
Choix des produits chimiques
Moyen de protections risques électriques</t>
  </si>
  <si>
    <t>Prise en compte du volume de travail au regard du risque ( produits d'entretien; chimiques ou liés à l'environnement)
Plan de Prévention
Sensibilisations aux risques sur site
Mise en place des EPC adaptés au risques
Port des EPI adaptés
Choix des produits chimiques
Moyen de protections risques électriques</t>
  </si>
  <si>
    <t xml:space="preserve"> CHARIOT ELEVATEUR, personnes formées autorisées</t>
  </si>
  <si>
    <t>Risques lliés aux vibrations</t>
  </si>
  <si>
    <t>Energie cachée - intervention sur ressorts</t>
  </si>
  <si>
    <t>Electrique</t>
  </si>
  <si>
    <t>Mécaniques</t>
  </si>
  <si>
    <t>Equipements des véhicules  - Partie Chargement</t>
  </si>
  <si>
    <t>Equipements des véhicules - Sécurité conducteur</t>
  </si>
  <si>
    <t xml:space="preserve"> Entretien des véhicules</t>
  </si>
  <si>
    <t>Comportement du conducteur</t>
  </si>
  <si>
    <t>Aptitude médicale du conducteur</t>
  </si>
  <si>
    <t xml:space="preserve"> Infrastructure routière et conditions climatiques</t>
  </si>
  <si>
    <t>Activité du salarié</t>
  </si>
  <si>
    <t>Chutes (2 roues)</t>
  </si>
  <si>
    <t>Risques induits par des tiers</t>
  </si>
  <si>
    <t>Maintenance Escaliers</t>
  </si>
  <si>
    <t xml:space="preserve"> Port du harnais si nécessaire - Autorisation de conduite des nacelles -  Formation - 2 personnes formées.</t>
  </si>
  <si>
    <t xml:space="preserve"> Formation, Consignes de l'entreprise, Contrôle annuel, EPI</t>
  </si>
  <si>
    <t>Consignes particulières du site, consignes de l'entreprise, Avertisseurs (cônes de signalisation)</t>
  </si>
  <si>
    <t>Consignes de l'entreprise, PV de contrôles périodiques</t>
  </si>
  <si>
    <t>Organisation - Charges limitées Formation Gestes et Postures - Consignes de l'entreprise - utilisation de moyen de levage adapté</t>
  </si>
  <si>
    <t xml:space="preserve"> Produits agréés - Respect des consignes de l'entreprise - FDS</t>
  </si>
  <si>
    <t xml:space="preserve"> Habilitation électrique, pas de travaux sous tension, consignes de l'entreprise.</t>
  </si>
  <si>
    <t>Consignes de l'entreprise</t>
  </si>
  <si>
    <t>Consignes de l'entreprise, EPI</t>
  </si>
  <si>
    <t xml:space="preserve"> Consignes de l'entreprise  Equipement agréé, Contrôle annuel, 
Blocage de l'équipement en point HT et BAS</t>
  </si>
  <si>
    <t/>
  </si>
  <si>
    <t>/</t>
  </si>
  <si>
    <t>baladeuse, lampe frontale, utilisation du véhicule si possible</t>
  </si>
  <si>
    <t>Plan de prévention  - PPSP
Visite commune avec client ou organisme de contrôle
Formations des intervenants aux risques
Certifications 
Consignes spécifiques aux sites
Sensibilisations des règles du Plan de Prévention
EPI adaptés et définis avec le donneur d'ordre</t>
  </si>
  <si>
    <t>Vêtements de travail haute visibilité
Balisage des abords avec cônes de signalisation
Plan de Prévention
Respect des zones de cheminement</t>
  </si>
  <si>
    <t>Protections individuelles
Réduction du bruit à la conception
Sensibilisation au risque de bruit et port des EPI
Plan de prévention</t>
  </si>
  <si>
    <t>Barrières de protection - Panneaux de signalisation
Consignes d'interventions</t>
  </si>
  <si>
    <t>Formation au risque électrique
Pas de travaux sous tension
Port de vêtement manches longues
EPI spécifiques Outillage protégé
Pas de bijou ou de gourmette
avertissements "présence de tension "
Respect des protections IP des installations en maintenance 
Sécurisation des installations électriques du bâtiment par client
Coupure électrique avant de retirer le contrôleur de la fosse</t>
  </si>
  <si>
    <t>Formation au risque électrique
Pas de travaux sous tension
Port de vêtement manches longues
EPI spécifiques Outillage protégé
Pas de bijou ou de gourmette
avertissements "présence de tension "
Respect des protections IP des installations en maintenance 
Sécurisation des installations électriques du bâtiment par client
Protections collectives contre intempéries</t>
  </si>
  <si>
    <t>Etude De Sécurité - Rapport d'Organisme de Contrôle ou contrôle quinquennal - Méthodes de travail  - interventions sur équipements à l'arrêt - Protection mécanique des parties tournantes / en mouvement - Parties tournantes de couleur jaune - Eclairage individuel portatif - Equipement de Protection individuel (mains, tête....) tenue de travail adaptée
Procédures d'intervention</t>
  </si>
  <si>
    <t>Etude De Sécurité -Rapport d'Organisme de Contrôle ou contrôle quinquennal - Protection mécanique des points rentrants et/parties tournantes - Equipement de Protection individuel (mains, tête....) - Tenue de travail adaptée - position stable - outils de tests de plaque palière
Procédures d'interventions</t>
  </si>
  <si>
    <t>Choc heurt à la tête sur des parties basses dans les caissons ou la charpente</t>
  </si>
  <si>
    <t>Consignation Electrique, Mécanique, Hydraulique
Modalités d'interventions
Elingues de retrait / blocage mécanique
Utilisation du boitier d'inspection</t>
  </si>
  <si>
    <t>Cellules
Stop
Modes Opératoires - Consignes
Elingues de retrait / blocage mécanique
Protection zone de retournement de marches</t>
  </si>
  <si>
    <t>Etudes de Sécurité
Mise en sécurité des trappes
Outil pour ouvrir les trappes, Conception
Port des EPI</t>
  </si>
  <si>
    <t>Equipement de Protection individuel adapté
Pose des joncs de protection
Ebavurage des pièces
Utilisation de l'outillage adapté à la tache à réaliser (clefs allongées pour escalator)</t>
  </si>
  <si>
    <t xml:space="preserve">Formation des utilisateurs
Vérification des équipements de levage
Respect des conditions d'utilisation
Potence pour contrôleur
Outil de maintien de marche
Outil de manutention de balustrade
Prise en compte de 'espace restreint et zone de manutention
</t>
  </si>
  <si>
    <t xml:space="preserve">Formation des utilisateurs
Vérification des équipements de levage
Respect des conditions d'utilisation
Potence pour contrôleur
Outil de maintien de marche
Outil de manutention de balustrade
Prise en compte de 'espace restreint et zone de manutention
</t>
  </si>
  <si>
    <t xml:space="preserve">Chute d'éléments  caisson / charpente  </t>
  </si>
  <si>
    <t xml:space="preserve">Co activité - Respect des Consignes - Port du casque obligatoire en cas de Co-activité ou travail superposé.
Protections collectives (filet) Plinthes
</t>
  </si>
  <si>
    <t>Sensibilisation, Vigilance
Port des EPI adaptés
Balisage
outils de manutention des éléments d'escalier (balustrades)</t>
  </si>
  <si>
    <t>Accès caisson</t>
  </si>
  <si>
    <t>Procédures d'interventions
Echelons / marchepied d'accès
Eclairage
Chaussures de sécurité
Etudes de Sécurité
Mise en sécurité des accès</t>
  </si>
  <si>
    <t>Moyen d'aide à la manutention, potences
Informer/former aux risques liés à l'activité physique
Outil de démarchage / maintien de marches
Outil de manutention de balustrades</t>
  </si>
  <si>
    <t>Organisation particulière avec les clients  ou coordonnateur SPS
Accompagnement des techniciens sur les sites
Minimum d'outil avec soi, pas de téléphone visible, pas de paquets de cigarettes apparent.
Adaptation des heures d'intervention
Animation, Sensibilisation du personnel
Utilisation du Droit de retrait / dépôt de main courante</t>
  </si>
  <si>
    <t>Actions en interne avec les personnes concernées
Sensibilisation des salariés
Affichages destinés aux tiers présents sur chantiers "Travaux en cours / interdiction d'accès"
Gestion des réclamations</t>
  </si>
  <si>
    <t>Protections individuelles
Sensibilisation au risque de bruit et port des EPI
Plan de prévention
Etude / mesure de bruit avec médecine du travail pour évaluer les risques et choix des EPI
Choix de l'outillage adapté avec niveau de bruit inférieur aux seuils</t>
  </si>
  <si>
    <r>
      <t xml:space="preserve">Prise en compte du volume de travail au regard du risque (produits d'entretien; chimiques ou liés à l'environnement)
Plan de Prévention / PPSPS
Sensibilisations aux risques sur site
Mise en place des EPC adaptés au risques
Port des EPI adaptés
Choix des produits chimiques
</t>
    </r>
    <r>
      <rPr>
        <b/>
        <sz val="12"/>
        <rFont val="Arial"/>
        <family val="2"/>
      </rPr>
      <t>Moyens de protection risques électrique</t>
    </r>
  </si>
  <si>
    <t>Décret 2012-639 du 4 mai 2012.</t>
  </si>
  <si>
    <t>Maintenance Ascenseurs / Monte charges / Equipements Directives Machines</t>
  </si>
  <si>
    <t>Travaux Ascenseurs / Monte charges / Equipements Directives Machines</t>
  </si>
  <si>
    <t xml:space="preserve">Maintenance Fermetures de bâtiment </t>
  </si>
  <si>
    <t>Résumé de l'évaluation</t>
  </si>
  <si>
    <t>Sérieux ( Accident avec arrêt &gt; 30 j)</t>
  </si>
  <si>
    <r>
      <rPr>
        <strike/>
        <sz val="12"/>
        <rFont val="Arial"/>
        <family val="2"/>
      </rPr>
      <t>Etude de sécurité ,</t>
    </r>
    <r>
      <rPr>
        <sz val="12"/>
        <rFont val="Arial"/>
        <family val="2"/>
      </rPr>
      <t xml:space="preserve"> signalisation
Action </t>
    </r>
    <r>
      <rPr>
        <strike/>
        <sz val="12"/>
        <rFont val="Arial"/>
        <family val="2"/>
      </rPr>
      <t>commerciale</t>
    </r>
    <r>
      <rPr>
        <sz val="12"/>
        <rFont val="Arial"/>
        <family val="2"/>
      </rPr>
      <t xml:space="preserve"> envers le client / coordonnateur SPS
Consignes spécifiques d'intervention définis par la hiérarchie après analyse du risque</t>
    </r>
  </si>
  <si>
    <t xml:space="preserve">NOTA : pour l'évaluation du risque AMIANTE : cf. Fiche annexe dédiée </t>
  </si>
  <si>
    <t>Harcèlement moral, comportement inapproprié</t>
  </si>
  <si>
    <t>Harcèlement sexuel</t>
  </si>
  <si>
    <r>
      <t>Evaluation du ri</t>
    </r>
    <r>
      <rPr>
        <b/>
        <sz val="12"/>
        <rFont val="Arial"/>
        <family val="2"/>
      </rPr>
      <t>sque amiante avant travaux
Formation Initiale e</t>
    </r>
    <r>
      <rPr>
        <sz val="12"/>
        <rFont val="Arial"/>
        <family val="2"/>
      </rPr>
      <t>t recyclage, Modes Opératoires validés, EPI spécifiques, Dossier Chantier SS4 si durée supérieure à 5 jours ou Plan de Retrait SS3, Traçabilité  Gestion déchets - Fiches d'exposition individuelles et attestation post professionnelle.
Voir annexe amiante</t>
    </r>
  </si>
  <si>
    <t>Informations à récupérer auprès du client
Procédure d'intervention pour perçage et découpe de composants peints, aspiration à la source.</t>
  </si>
  <si>
    <t xml:space="preserve"> Installation d'éclairage dès le début de l'opération
Utilisation baladeuse, lampe de poche ou frontale.</t>
  </si>
  <si>
    <t>Etude de sécurité , signalisation
Action commerciale envers le client / coordonnateur SPS
Consignes spécifiques d'intervention définis par la hiérarchie après analyse du risque</t>
  </si>
  <si>
    <t xml:space="preserve">Interdiction de bruler les caisses en bois sur le site, filière de recyclage </t>
  </si>
  <si>
    <t xml:space="preserve"> Etiquetage </t>
  </si>
  <si>
    <t xml:space="preserve"> Formation Information Sécurité
Modalités d'interventions
Méthodologie
outillage adapté</t>
  </si>
  <si>
    <t>Manutention Mécanique</t>
  </si>
  <si>
    <t>Chute d'objets en échafaudage, nacelle, etc.</t>
  </si>
  <si>
    <t>EPI
Méthodologie d'intervention
Elingage</t>
  </si>
  <si>
    <t>Niveau 2 = sup à VLEP et Inférieur à 60 fois la VLEP</t>
  </si>
  <si>
    <t>Environnement physique agressif</t>
  </si>
  <si>
    <t>Activités exercées en milieu hyperbare</t>
  </si>
  <si>
    <t>Températures extrêmes</t>
  </si>
  <si>
    <t>ANNEXE B : Les modes opératoires types et méthodes génériques dans l’ascenseur.</t>
  </si>
  <si>
    <t xml:space="preserve">Canevas à la rédaction de modes opératoires </t>
  </si>
  <si>
    <t>Exemples de procédures d'intervention</t>
  </si>
  <si>
    <r>
      <t xml:space="preserve">à partir de la </t>
    </r>
    <r>
      <rPr>
        <b/>
        <sz val="10"/>
        <rFont val="Arial"/>
        <family val="2"/>
      </rPr>
      <t xml:space="preserve">Fiche B00 </t>
    </r>
  </si>
  <si>
    <r>
      <t xml:space="preserve">Cf. </t>
    </r>
    <r>
      <rPr>
        <b/>
        <sz val="10"/>
        <rFont val="Arial"/>
        <family val="2"/>
      </rPr>
      <t>Livret Amiante 2014</t>
    </r>
    <r>
      <rPr>
        <sz val="10"/>
        <rFont val="Arial"/>
        <family val="0"/>
      </rPr>
      <t xml:space="preserve"> :</t>
    </r>
  </si>
  <si>
    <t>Niveau 1 = inf. VLEP</t>
  </si>
  <si>
    <t>Sensibilisation aux dangers de la route
Respect des prescriptions du code de la route, notamment sur l'usage du téléphone lors de la conduite d'un véhicule
Vérification périodique de détention du permis de conduire 
2 roues : formation à la conduite 2 roues par un organisme</t>
  </si>
  <si>
    <t>Exposition au virus  Covid 19</t>
  </si>
  <si>
    <t>Pandémie - Covid 19 : phase de déconfinement Montage</t>
  </si>
  <si>
    <t>Balisage
Dispositions du PGC : cheminement, sens de circulation</t>
  </si>
  <si>
    <t>Privilégier l'utilisation de l'outillage individuel
En cas d'outillage collectif, en assurer le nettoyage entre les intervenants</t>
  </si>
  <si>
    <t>Port du masque suivant recommandations OPPBTP
Port des lunettes de protection</t>
  </si>
  <si>
    <t xml:space="preserve">Contrôles visuels par le correspondant Covid
Présence régulière sur chantier de l'encadrant (référent Covid chantier)
</t>
  </si>
  <si>
    <t>Pandémie - Covid 19 : phase de déconfinement Maintenance</t>
  </si>
  <si>
    <t xml:space="preserve">Balisage
</t>
  </si>
  <si>
    <t>Si la mesure de distanciation ne peut être respectée :
- Port du masque 
- Port des lunettes de protection 
EPI complémentaires pour interventions en milieu Santé (ex : surcombinaison)</t>
  </si>
  <si>
    <t xml:space="preserve">
Présence régulière sur les sites d'intervention de l'encadrant</t>
  </si>
  <si>
    <t>Pandémie - Covid 19 : phase de déconfinement Travaux</t>
  </si>
  <si>
    <t>Port du masque suivant recommandations OPPBTP
Port des lunettes de protection
EPI complémentaires pour interventions en milieu Santé (ex : surcombinaison)</t>
  </si>
  <si>
    <t>Pandémie - Covid 19 : phase de déconfinement Locaux</t>
  </si>
  <si>
    <t>Exposition au virus  Covid 19 des occupants des locaux</t>
  </si>
  <si>
    <t xml:space="preserve">
Respect des sens de circulation 
Limitation du nombre de personnes dans les locaux et dans les ascenseurs</t>
  </si>
  <si>
    <t xml:space="preserve">Balisage
Respect des sens de circulation et des zones de stockage
</t>
  </si>
  <si>
    <t xml:space="preserve">Consignes spécifiques d'intervention liées au Covid
Respect des mesures barrière, et notamment lavage des mains et distanciation physique
Jerricans d'eau + savon ou solution hydro-alcoolique pour le lavage des mains
Eventuelle adaptation de méthode pour limiter le risque de propagation
Consignes gouvernementales, OMS, INRS
Guide du Ministère du Travail : protocole national de déconfinement
Guide des bonnes pratiques FAS
Fiche métier dépannage et maintenance (Ministère du Travail)
Dispositions spécifiques du plan de prévention/ Analyses de risques
Déplacements : délivrance d'autorisation de déplacement </t>
  </si>
  <si>
    <t>Affichage des mesures barrière, animations sécurité (1/4 d'heure)
Communication auprès des intervenants (SMS, supports vidéo, etc)
Information des personnes à risques
Information sur la conduite à tenir en cas de symptômes</t>
  </si>
  <si>
    <t>Affichage des mesures barrière, animations sécurité (1/4 d'heure), Communication auprès des intervenants (SMS, supports vidéo, etc)
Information des personnes à risques
Information sur la conduite à tenir en cas de symptômes</t>
  </si>
  <si>
    <t>Affichage des mesures barrière,
Communication auprès des occupants des locaux 
Information des personnes à risques
Information sur la conduite à tenir en cas de symptômes</t>
  </si>
  <si>
    <t xml:space="preserve">Affichage des mesures barrière, animations sécurité (1/4 d'heure)
Information référent Covid19
Communication auprès des intervenants (SMS, supports vidéo, etc)
Information des personnes à risques
Information sur la conduite à tenir en cas de symptômes
</t>
  </si>
  <si>
    <t>6 à 8</t>
  </si>
  <si>
    <t>9 à 12</t>
  </si>
  <si>
    <t>Consignes spécifiques d'intervention liées au Covid : voir PPSPS
Respect des mesures barrières, et notamment lavage des mains et distanciation physique
Eventuelle adaptation de méthode pour limiter le risque de propagation
Guide de l'OPPBTP
Consignes gouvernementales, OMS, INRS
Guide du Ministère du Travail : protocole national de déconfinement
Note FAS : Référent Covid-19 chantier pour les ascensoristes et élévatoristes
Guide des bonnes pratiques FAS
Déplacements : délivrance d'autorisation de déplacement + recommandations pour les conditions d'hébergement et de repas</t>
  </si>
  <si>
    <t>Consignes spécifiques d'intervention liées au Covid
Respect des mesures barrières, et notamment lavage des mains et distanciation physique
Jerricans d'eau + savon ou solution hydro-alcoolique pour le lavage des mains
Eventuelle adaptation de méthode pour limiter le risque de propagation
Consignes gouvernementales, OMS, INRS
Guide de l'OPPBTP
Guide du Ministère du Travail : protocole national de déconfinement
Guide des bonnes pratiques FAS
Note FAS : Référent Covid-19 chantier pour les ascensoristes et élévatoristes
Dispositions spécifiques du plan de prévention  ou du PPSPS / Analyses de risques
Co-voiturage : 2 personnes maximum, avec port du masque
Déplacements : délivrance d'autorisation de déplacement + recommandations pour les conditions d'hébergement et de repas</t>
  </si>
  <si>
    <t xml:space="preserve">
Favoriser le télétravail
Consignes spécifiques liées au Covid
Respect des mesures barrières, et notamment lavage des mains et distanciation physique
Mise à disposition de produits de nettoyage pour les utilisateurs des locaux
Consignes spécifiques pour la tenue de réunions et la prise de repas
Eventuelle adaptation des organisations pour limiter le risque de propagation (modification des horaires, réorganisation physique de bureaux...)
Consignes gouvernementales, OMS, INRS
Guide du Ministère du Travail : protocole national de déconfinement
Précautions liées aux installations de CVC, VMC, aération naturelle des locaux
Déplacements : délivrance d'autorisation de déplacement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</si>
</sst>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d\ mmmm\ yyyy"/>
    <numFmt numFmtId="175" formatCode="&quot;Vrai&quot;;&quot;Vrai&quot;;&quot;Faux&quot;"/>
    <numFmt numFmtId="176" formatCode="&quot;Actif&quot;;&quot;Actif&quot;;&quot;Inactif&quot;"/>
    <numFmt numFmtId="177" formatCode="_-* #,##0.00\ [$€-1]_-;\-* #,##0.00\ [$€-1]_-;_-* &quot;-&quot;??\ [$€-1]_-"/>
    <numFmt numFmtId="178" formatCode="dd/mm/yy;@"/>
    <numFmt numFmtId="179" formatCode="[$€-2]\ #,##0.00_);[Red]\([$€-2]\ #,##0.00\)"/>
  </numFmts>
  <fonts count="64">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b/>
      <sz val="14"/>
      <name val="Arial"/>
      <family val="2"/>
    </font>
    <font>
      <b/>
      <sz val="16"/>
      <name val="Arial"/>
      <family val="2"/>
    </font>
    <font>
      <sz val="14"/>
      <name val="Arial"/>
      <family val="2"/>
    </font>
    <font>
      <b/>
      <sz val="15"/>
      <name val="Arial"/>
      <family val="2"/>
    </font>
    <font>
      <sz val="20"/>
      <name val="Arial"/>
      <family val="2"/>
    </font>
    <font>
      <b/>
      <sz val="20"/>
      <name val="Arial"/>
      <family val="2"/>
    </font>
    <font>
      <sz val="10"/>
      <name val="Times New Roman"/>
      <family val="1"/>
    </font>
    <font>
      <b/>
      <sz val="10"/>
      <name val="Arial"/>
      <family val="2"/>
    </font>
    <font>
      <b/>
      <u val="single"/>
      <sz val="10"/>
      <name val="Arial"/>
      <family val="2"/>
    </font>
    <font>
      <b/>
      <u val="single"/>
      <sz val="12"/>
      <name val="Arial"/>
      <family val="2"/>
    </font>
    <font>
      <b/>
      <sz val="14"/>
      <color indexed="12"/>
      <name val="Arial"/>
      <family val="2"/>
    </font>
    <font>
      <sz val="8"/>
      <name val="Arial"/>
      <family val="2"/>
    </font>
    <font>
      <b/>
      <sz val="10"/>
      <color indexed="10"/>
      <name val="Arial"/>
      <family val="2"/>
    </font>
    <font>
      <sz val="10"/>
      <color indexed="10"/>
      <name val="Arial"/>
      <family val="2"/>
    </font>
    <font>
      <sz val="16"/>
      <name val="Arial"/>
      <family val="2"/>
    </font>
    <font>
      <b/>
      <i/>
      <sz val="14"/>
      <name val="Arial"/>
      <family val="2"/>
    </font>
    <font>
      <sz val="26"/>
      <name val="Arial Black"/>
      <family val="2"/>
    </font>
    <font>
      <strike/>
      <sz val="12"/>
      <name val="Arial"/>
      <family val="2"/>
    </font>
    <font>
      <b/>
      <sz val="10"/>
      <color indexed="10"/>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Arial"/>
      <family val="2"/>
    </font>
    <font>
      <b/>
      <sz val="12"/>
      <color indexed="10"/>
      <name val="Arial"/>
      <family val="2"/>
    </font>
    <font>
      <b/>
      <sz val="14"/>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Arial"/>
      <family val="2"/>
    </font>
    <font>
      <b/>
      <sz val="12"/>
      <color rgb="FFFF0000"/>
      <name val="Arial"/>
      <family val="2"/>
    </font>
    <font>
      <b/>
      <sz val="14"/>
      <color rgb="FFFF000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indexed="53"/>
        <bgColor indexed="64"/>
      </patternFill>
    </fill>
    <fill>
      <patternFill patternType="solid">
        <fgColor indexed="5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50"/>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medium"/>
      <bottom>
        <color indexed="63"/>
      </bottom>
    </border>
    <border>
      <left>
        <color indexed="63"/>
      </left>
      <right>
        <color indexed="63"/>
      </right>
      <top>
        <color indexed="63"/>
      </top>
      <bottom style="medium"/>
    </border>
    <border>
      <left style="thick"/>
      <right style="thick"/>
      <top style="thick"/>
      <bottom style="thick"/>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hair"/>
      <bottom style="medium"/>
    </border>
    <border>
      <left style="medium"/>
      <right style="medium"/>
      <top style="hair"/>
      <bottom style="medium"/>
    </border>
    <border>
      <left style="thin"/>
      <right>
        <color indexed="63"/>
      </right>
      <top style="hair"/>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thin"/>
      <top style="medium"/>
      <bottom style="thin"/>
    </border>
    <border>
      <left style="thin"/>
      <right style="medium"/>
      <top style="medium"/>
      <bottom style="thin"/>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thick"/>
      <right style="thick"/>
      <top style="thick"/>
      <bottom style="medium"/>
    </border>
    <border>
      <left style="thick"/>
      <right style="medium"/>
      <top style="thick"/>
      <bottom style="medium"/>
    </border>
    <border>
      <left style="medium"/>
      <right style="medium"/>
      <top>
        <color indexed="63"/>
      </top>
      <bottom style="medium"/>
    </border>
    <border>
      <left style="medium"/>
      <right style="medium"/>
      <top style="hair"/>
      <bottom style="hair"/>
    </border>
    <border>
      <left style="medium"/>
      <right style="medium"/>
      <top>
        <color indexed="63"/>
      </top>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hair"/>
    </border>
    <border>
      <left style="medium"/>
      <right style="medium"/>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style="thin"/>
      <top style="thin"/>
      <bottom style="thin"/>
    </border>
    <border>
      <left>
        <color indexed="63"/>
      </left>
      <right style="thin"/>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medium"/>
      <top style="thin"/>
      <bottom>
        <color indexed="63"/>
      </bottom>
    </border>
    <border>
      <left>
        <color indexed="63"/>
      </left>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177" fontId="0" fillId="0" borderId="0" applyFont="0" applyFill="0" applyBorder="0" applyAlignment="0" applyProtection="0"/>
    <xf numFmtId="0" fontId="5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30" borderId="0" applyNumberFormat="0" applyBorder="0" applyAlignment="0" applyProtection="0"/>
    <xf numFmtId="0" fontId="0"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823">
    <xf numFmtId="0" fontId="0" fillId="0" borderId="0" xfId="0" applyAlignment="1">
      <alignment/>
    </xf>
    <xf numFmtId="0" fontId="3" fillId="0" borderId="0" xfId="0" applyFont="1" applyAlignment="1">
      <alignment vertical="center" wrapText="1"/>
    </xf>
    <xf numFmtId="0" fontId="4" fillId="0" borderId="0" xfId="0" applyFont="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xf>
    <xf numFmtId="0" fontId="4" fillId="0" borderId="0" xfId="0" applyFont="1" applyAlignment="1">
      <alignment/>
    </xf>
    <xf numFmtId="0" fontId="3" fillId="0" borderId="18" xfId="0" applyFont="1" applyBorder="1" applyAlignment="1">
      <alignment/>
    </xf>
    <xf numFmtId="0" fontId="3" fillId="0" borderId="0" xfId="0" applyFont="1" applyBorder="1" applyAlignment="1">
      <alignment/>
    </xf>
    <xf numFmtId="0" fontId="3" fillId="0" borderId="19" xfId="0" applyFont="1" applyBorder="1" applyAlignment="1">
      <alignment/>
    </xf>
    <xf numFmtId="0" fontId="0" fillId="0" borderId="19" xfId="0" applyBorder="1" applyAlignment="1">
      <alignment/>
    </xf>
    <xf numFmtId="0" fontId="3" fillId="0" borderId="0" xfId="0" applyFont="1" applyBorder="1" applyAlignment="1">
      <alignment/>
    </xf>
    <xf numFmtId="0" fontId="3" fillId="0" borderId="0" xfId="0" applyFont="1" applyBorder="1" applyAlignment="1">
      <alignment horizontal="left"/>
    </xf>
    <xf numFmtId="0" fontId="4" fillId="0" borderId="0" xfId="0" applyFont="1" applyBorder="1" applyAlignment="1">
      <alignment/>
    </xf>
    <xf numFmtId="0" fontId="4" fillId="36" borderId="0" xfId="0" applyFont="1" applyFill="1" applyAlignment="1">
      <alignment/>
    </xf>
    <xf numFmtId="0" fontId="3" fillId="36" borderId="0" xfId="0" applyFont="1" applyFill="1" applyAlignment="1">
      <alignment/>
    </xf>
    <xf numFmtId="0" fontId="0" fillId="36" borderId="0" xfId="0" applyFill="1" applyAlignment="1">
      <alignment/>
    </xf>
    <xf numFmtId="0" fontId="7" fillId="0" borderId="0" xfId="0" applyFont="1" applyAlignment="1">
      <alignment/>
    </xf>
    <xf numFmtId="0" fontId="7" fillId="0" borderId="0" xfId="0" applyFont="1" applyBorder="1" applyAlignment="1">
      <alignment/>
    </xf>
    <xf numFmtId="0" fontId="0" fillId="0" borderId="0" xfId="0" applyBorder="1" applyAlignment="1">
      <alignment/>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Alignment="1">
      <alignment horizontal="center"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4" fillId="0" borderId="21" xfId="0" applyFont="1" applyBorder="1" applyAlignment="1">
      <alignment horizontal="center" vertical="center" wrapText="1"/>
    </xf>
    <xf numFmtId="0" fontId="3" fillId="0" borderId="0" xfId="0" applyFont="1" applyAlignment="1">
      <alignment vertical="center"/>
    </xf>
    <xf numFmtId="0" fontId="5" fillId="0" borderId="22" xfId="0" applyFont="1" applyBorder="1" applyAlignment="1">
      <alignment horizontal="center" vertical="center" wrapText="1"/>
    </xf>
    <xf numFmtId="0" fontId="10" fillId="33" borderId="23" xfId="0" applyFont="1" applyFill="1" applyBorder="1" applyAlignment="1">
      <alignment horizontal="center" vertical="center"/>
    </xf>
    <xf numFmtId="0" fontId="10" fillId="34" borderId="24" xfId="0" applyFont="1" applyFill="1" applyBorder="1" applyAlignment="1">
      <alignment horizontal="center" vertical="center"/>
    </xf>
    <xf numFmtId="0" fontId="10" fillId="37" borderId="24" xfId="0" applyFont="1" applyFill="1" applyBorder="1" applyAlignment="1">
      <alignment horizontal="center" vertical="center"/>
    </xf>
    <xf numFmtId="0" fontId="10" fillId="35" borderId="25" xfId="0" applyFont="1" applyFill="1" applyBorder="1" applyAlignment="1">
      <alignment horizontal="center"/>
    </xf>
    <xf numFmtId="0" fontId="4" fillId="0" borderId="21"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9" borderId="16" xfId="0" applyFont="1" applyFill="1" applyBorder="1" applyAlignment="1">
      <alignment horizontal="center"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7" fillId="0" borderId="0" xfId="0" applyFont="1" applyFill="1" applyBorder="1" applyAlignment="1">
      <alignment horizontal="center"/>
    </xf>
    <xf numFmtId="0" fontId="3" fillId="0" borderId="0" xfId="0" applyFont="1" applyFill="1" applyAlignment="1">
      <alignment vertical="center" wrapText="1"/>
    </xf>
    <xf numFmtId="0" fontId="3" fillId="0" borderId="27" xfId="0" applyFont="1" applyFill="1" applyBorder="1" applyAlignment="1">
      <alignment vertical="center" wrapText="1"/>
    </xf>
    <xf numFmtId="0" fontId="11" fillId="0" borderId="0" xfId="0" applyFont="1" applyAlignment="1">
      <alignment horizontal="left" indent="4"/>
    </xf>
    <xf numFmtId="0" fontId="0" fillId="0" borderId="0" xfId="0" applyFont="1" applyAlignment="1">
      <alignment horizontal="left" indent="2"/>
    </xf>
    <xf numFmtId="0" fontId="12" fillId="0" borderId="0" xfId="0" applyFont="1" applyAlignment="1">
      <alignment/>
    </xf>
    <xf numFmtId="0" fontId="0" fillId="0" borderId="0" xfId="0" applyAlignment="1">
      <alignment horizontal="center"/>
    </xf>
    <xf numFmtId="0" fontId="14" fillId="0" borderId="0" xfId="0" applyFont="1" applyAlignment="1">
      <alignment/>
    </xf>
    <xf numFmtId="0" fontId="0" fillId="0" borderId="0" xfId="0" applyAlignment="1" quotePrefix="1">
      <alignment/>
    </xf>
    <xf numFmtId="0" fontId="5" fillId="0" borderId="18" xfId="0" applyFont="1" applyBorder="1" applyAlignment="1">
      <alignment/>
    </xf>
    <xf numFmtId="0" fontId="5" fillId="0" borderId="19" xfId="0" applyFont="1" applyBorder="1" applyAlignment="1">
      <alignment/>
    </xf>
    <xf numFmtId="0" fontId="4" fillId="0" borderId="19" xfId="0" applyFont="1" applyBorder="1" applyAlignment="1">
      <alignment/>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2" fillId="34" borderId="0" xfId="0" applyFont="1" applyFill="1" applyAlignment="1">
      <alignment/>
    </xf>
    <xf numFmtId="0" fontId="12" fillId="40" borderId="0" xfId="0" applyFont="1" applyFill="1" applyAlignment="1">
      <alignment/>
    </xf>
    <xf numFmtId="0" fontId="12" fillId="41" borderId="0" xfId="0" applyFont="1" applyFill="1" applyAlignment="1">
      <alignment/>
    </xf>
    <xf numFmtId="0" fontId="12" fillId="0" borderId="0" xfId="0" applyFont="1" applyFill="1" applyAlignment="1">
      <alignment/>
    </xf>
    <xf numFmtId="0" fontId="12" fillId="42" borderId="0" xfId="0" applyFont="1" applyFill="1" applyAlignment="1">
      <alignment/>
    </xf>
    <xf numFmtId="0" fontId="11" fillId="0" borderId="0" xfId="0" applyFont="1" applyAlignment="1" quotePrefix="1">
      <alignment horizontal="left" indent="4"/>
    </xf>
    <xf numFmtId="0" fontId="0" fillId="0" borderId="0" xfId="0" applyFont="1" applyAlignment="1">
      <alignment horizontal="left" indent="4"/>
    </xf>
    <xf numFmtId="0" fontId="0" fillId="0" borderId="0" xfId="0" applyFont="1" applyAlignment="1" quotePrefix="1">
      <alignment horizontal="left" indent="4"/>
    </xf>
    <xf numFmtId="0" fontId="12" fillId="42" borderId="31" xfId="0" applyFont="1" applyFill="1" applyBorder="1" applyAlignment="1">
      <alignment/>
    </xf>
    <xf numFmtId="14" fontId="12" fillId="42" borderId="20" xfId="0" applyNumberFormat="1" applyFont="1" applyFill="1" applyBorder="1" applyAlignment="1">
      <alignment horizontal="center"/>
    </xf>
    <xf numFmtId="0" fontId="12" fillId="42" borderId="20" xfId="0" applyFont="1" applyFill="1" applyBorder="1" applyAlignment="1">
      <alignment/>
    </xf>
    <xf numFmtId="0" fontId="12" fillId="42" borderId="28" xfId="0" applyFont="1" applyFill="1" applyBorder="1" applyAlignment="1">
      <alignment/>
    </xf>
    <xf numFmtId="0" fontId="12" fillId="42" borderId="32" xfId="0" applyFont="1" applyFill="1" applyBorder="1" applyAlignment="1">
      <alignment/>
    </xf>
    <xf numFmtId="14" fontId="12" fillId="42" borderId="0" xfId="0" applyNumberFormat="1" applyFont="1" applyFill="1" applyBorder="1" applyAlignment="1">
      <alignment horizontal="center"/>
    </xf>
    <xf numFmtId="0" fontId="12" fillId="42" borderId="0" xfId="0" applyFont="1" applyFill="1" applyBorder="1" applyAlignment="1">
      <alignment/>
    </xf>
    <xf numFmtId="0" fontId="12" fillId="42" borderId="29" xfId="0" applyFont="1" applyFill="1" applyBorder="1" applyAlignment="1">
      <alignment/>
    </xf>
    <xf numFmtId="17" fontId="12" fillId="42" borderId="0" xfId="0" applyNumberFormat="1" applyFont="1" applyFill="1" applyBorder="1" applyAlignment="1">
      <alignment horizontal="center"/>
    </xf>
    <xf numFmtId="0" fontId="12" fillId="42" borderId="33" xfId="0" applyFont="1" applyFill="1" applyBorder="1" applyAlignment="1">
      <alignment/>
    </xf>
    <xf numFmtId="0" fontId="12" fillId="42" borderId="21" xfId="0" applyFont="1" applyFill="1" applyBorder="1" applyAlignment="1">
      <alignment horizontal="center"/>
    </xf>
    <xf numFmtId="0" fontId="12" fillId="42" borderId="21" xfId="0" applyFont="1" applyFill="1" applyBorder="1" applyAlignment="1">
      <alignment/>
    </xf>
    <xf numFmtId="0" fontId="12" fillId="42" borderId="30" xfId="0" applyFont="1" applyFill="1" applyBorder="1" applyAlignment="1">
      <alignment/>
    </xf>
    <xf numFmtId="0" fontId="17" fillId="0" borderId="0" xfId="0" applyFont="1" applyAlignment="1">
      <alignment horizontal="center"/>
    </xf>
    <xf numFmtId="0" fontId="18" fillId="0" borderId="0" xfId="0" applyFont="1" applyAlignment="1">
      <alignment/>
    </xf>
    <xf numFmtId="0" fontId="12" fillId="0" borderId="0" xfId="0" applyFont="1" applyAlignment="1">
      <alignment horizont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xf>
    <xf numFmtId="0" fontId="3" fillId="0" borderId="37" xfId="0" applyFont="1" applyFill="1" applyBorder="1" applyAlignment="1">
      <alignment horizontal="center" vertical="center" wrapText="1"/>
    </xf>
    <xf numFmtId="0" fontId="3" fillId="43" borderId="0" xfId="0" applyFont="1" applyFill="1" applyAlignment="1">
      <alignment vertical="center" wrapText="1"/>
    </xf>
    <xf numFmtId="0" fontId="3" fillId="0" borderId="38" xfId="0" applyFont="1" applyBorder="1" applyAlignment="1">
      <alignment horizontal="center" vertical="center" wrapText="1"/>
    </xf>
    <xf numFmtId="0" fontId="4" fillId="44" borderId="10" xfId="0" applyFont="1" applyFill="1" applyBorder="1" applyAlignment="1">
      <alignment horizontal="center" vertical="center" wrapText="1"/>
    </xf>
    <xf numFmtId="0" fontId="4" fillId="44" borderId="12" xfId="0" applyFont="1" applyFill="1" applyBorder="1" applyAlignment="1">
      <alignment horizontal="center" vertical="center" wrapText="1"/>
    </xf>
    <xf numFmtId="0" fontId="4"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53" applyFont="1" applyAlignment="1">
      <alignment vertical="center" wrapText="1"/>
      <protection/>
    </xf>
    <xf numFmtId="0" fontId="3" fillId="0" borderId="0" xfId="53" applyFont="1" applyBorder="1" applyAlignment="1">
      <alignment vertical="center" wrapText="1"/>
      <protection/>
    </xf>
    <xf numFmtId="0" fontId="3" fillId="0" borderId="0" xfId="53" applyFont="1" applyAlignment="1">
      <alignment horizontal="center" vertical="center" wrapText="1"/>
      <protection/>
    </xf>
    <xf numFmtId="0" fontId="3" fillId="0" borderId="20" xfId="53" applyFont="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3" fillId="0" borderId="0" xfId="53" applyFont="1" applyFill="1" applyBorder="1" applyAlignment="1">
      <alignment horizontal="center" vertical="center" wrapText="1"/>
      <protection/>
    </xf>
    <xf numFmtId="0" fontId="3" fillId="0" borderId="0" xfId="53" applyFont="1" applyBorder="1" applyAlignment="1">
      <alignment horizontal="center" vertical="center" wrapText="1"/>
      <protection/>
    </xf>
    <xf numFmtId="0" fontId="4" fillId="45" borderId="15" xfId="53" applyFont="1" applyFill="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4" xfId="53" applyFont="1" applyBorder="1" applyAlignment="1">
      <alignment horizontal="center" vertical="center" wrapText="1"/>
      <protection/>
    </xf>
    <xf numFmtId="0" fontId="4" fillId="0" borderId="13"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2" xfId="53" applyFont="1" applyBorder="1" applyAlignment="1">
      <alignment horizontal="center" vertical="center" wrapText="1"/>
      <protection/>
    </xf>
    <xf numFmtId="0" fontId="4" fillId="0" borderId="11" xfId="53" applyFont="1" applyBorder="1" applyAlignment="1">
      <alignment horizontal="center" vertical="center" wrapText="1"/>
      <protection/>
    </xf>
    <xf numFmtId="0" fontId="4" fillId="0" borderId="0" xfId="53" applyFont="1" applyAlignment="1">
      <alignment horizontal="left" vertical="center" wrapText="1"/>
      <protection/>
    </xf>
    <xf numFmtId="0" fontId="3" fillId="0" borderId="32" xfId="0" applyFont="1" applyBorder="1" applyAlignment="1">
      <alignment/>
    </xf>
    <xf numFmtId="0" fontId="3" fillId="0" borderId="29" xfId="0" applyFont="1" applyBorder="1" applyAlignment="1">
      <alignment/>
    </xf>
    <xf numFmtId="0" fontId="5" fillId="0" borderId="29" xfId="0" applyFont="1" applyBorder="1" applyAlignment="1">
      <alignment horizontal="left"/>
    </xf>
    <xf numFmtId="0" fontId="3" fillId="0" borderId="33" xfId="0" applyFont="1" applyBorder="1" applyAlignment="1">
      <alignment/>
    </xf>
    <xf numFmtId="0" fontId="7" fillId="0" borderId="21" xfId="0" applyFont="1" applyBorder="1" applyAlignment="1">
      <alignment/>
    </xf>
    <xf numFmtId="0" fontId="5" fillId="0" borderId="30" xfId="0" applyFont="1" applyBorder="1" applyAlignment="1">
      <alignment horizontal="left"/>
    </xf>
    <xf numFmtId="0" fontId="5" fillId="0" borderId="29" xfId="0" applyFont="1" applyBorder="1" applyAlignment="1">
      <alignment/>
    </xf>
    <xf numFmtId="0" fontId="3" fillId="0" borderId="21" xfId="0" applyFont="1" applyBorder="1" applyAlignment="1">
      <alignment/>
    </xf>
    <xf numFmtId="0" fontId="3" fillId="0" borderId="30" xfId="0" applyFont="1" applyBorder="1" applyAlignment="1">
      <alignment/>
    </xf>
    <xf numFmtId="0" fontId="5" fillId="0" borderId="0" xfId="0" applyFont="1" applyBorder="1" applyAlignment="1">
      <alignment horizontal="left"/>
    </xf>
    <xf numFmtId="0" fontId="8" fillId="46" borderId="31" xfId="0" applyFont="1" applyFill="1" applyBorder="1" applyAlignment="1">
      <alignment/>
    </xf>
    <xf numFmtId="0" fontId="0" fillId="46" borderId="20" xfId="0" applyFill="1" applyBorder="1" applyAlignment="1">
      <alignment/>
    </xf>
    <xf numFmtId="0" fontId="0" fillId="46" borderId="28" xfId="0" applyFill="1" applyBorder="1" applyAlignment="1">
      <alignment/>
    </xf>
    <xf numFmtId="0" fontId="3" fillId="0" borderId="32" xfId="0" applyFont="1" applyBorder="1" applyAlignment="1">
      <alignment/>
    </xf>
    <xf numFmtId="0" fontId="8" fillId="46" borderId="31" xfId="0" applyFont="1" applyFill="1" applyBorder="1" applyAlignment="1">
      <alignment/>
    </xf>
    <xf numFmtId="0" fontId="8" fillId="46" borderId="20" xfId="0" applyFont="1" applyFill="1" applyBorder="1" applyAlignment="1">
      <alignment/>
    </xf>
    <xf numFmtId="0" fontId="8" fillId="46" borderId="28" xfId="0" applyFont="1" applyFill="1" applyBorder="1" applyAlignment="1">
      <alignment/>
    </xf>
    <xf numFmtId="0" fontId="0" fillId="0" borderId="0" xfId="0" applyFill="1" applyAlignment="1">
      <alignment/>
    </xf>
    <xf numFmtId="0" fontId="3" fillId="0" borderId="0" xfId="0" applyFont="1" applyFill="1" applyAlignment="1">
      <alignment/>
    </xf>
    <xf numFmtId="0" fontId="5" fillId="0" borderId="0" xfId="0" applyFont="1" applyFill="1" applyAlignment="1">
      <alignment horizontal="left"/>
    </xf>
    <xf numFmtId="0" fontId="3" fillId="0" borderId="0" xfId="0" applyFont="1" applyFill="1" applyAlignment="1">
      <alignment vertical="center"/>
    </xf>
    <xf numFmtId="0" fontId="9" fillId="0" borderId="0" xfId="0" applyFont="1" applyFill="1" applyAlignment="1">
      <alignment horizontal="center" vertical="center"/>
    </xf>
    <xf numFmtId="0" fontId="0" fillId="0" borderId="21" xfId="0" applyBorder="1" applyAlignment="1">
      <alignment/>
    </xf>
    <xf numFmtId="0" fontId="8" fillId="0" borderId="0" xfId="0" applyFont="1" applyFill="1" applyBorder="1" applyAlignment="1">
      <alignment horizontal="center"/>
    </xf>
    <xf numFmtId="0" fontId="3" fillId="0" borderId="0"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19" fillId="0" borderId="32" xfId="0" applyFont="1" applyBorder="1" applyAlignment="1">
      <alignment vertical="center"/>
    </xf>
    <xf numFmtId="0" fontId="7" fillId="0" borderId="39" xfId="0" applyFont="1" applyBorder="1" applyAlignment="1">
      <alignment horizontal="center" vertical="center"/>
    </xf>
    <xf numFmtId="0" fontId="7" fillId="0" borderId="27" xfId="0" applyFont="1" applyBorder="1" applyAlignment="1">
      <alignment horizontal="center" vertical="center"/>
    </xf>
    <xf numFmtId="0" fontId="7" fillId="0" borderId="40" xfId="0" applyFont="1" applyBorder="1" applyAlignment="1">
      <alignment horizontal="center" vertical="center"/>
    </xf>
    <xf numFmtId="0" fontId="20" fillId="0" borderId="41" xfId="0" applyFont="1" applyBorder="1" applyAlignment="1">
      <alignment horizontal="right"/>
    </xf>
    <xf numFmtId="0" fontId="7" fillId="0" borderId="42" xfId="0" applyFont="1" applyBorder="1" applyAlignment="1">
      <alignment horizontal="center"/>
    </xf>
    <xf numFmtId="0" fontId="7" fillId="0" borderId="43" xfId="0" applyFont="1" applyBorder="1" applyAlignment="1">
      <alignment horizontal="center"/>
    </xf>
    <xf numFmtId="0" fontId="20" fillId="0" borderId="44" xfId="0" applyFont="1" applyBorder="1" applyAlignment="1">
      <alignment horizontal="right"/>
    </xf>
    <xf numFmtId="0" fontId="12" fillId="47" borderId="10" xfId="0" applyFont="1" applyFill="1" applyBorder="1" applyAlignment="1">
      <alignment horizontal="center" vertical="center" wrapText="1"/>
    </xf>
    <xf numFmtId="0" fontId="12" fillId="47" borderId="11" xfId="0" applyFont="1" applyFill="1" applyBorder="1" applyAlignment="1">
      <alignment horizontal="center" vertical="center" wrapText="1"/>
    </xf>
    <xf numFmtId="0" fontId="12" fillId="47" borderId="11"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4" fillId="45" borderId="15" xfId="0" applyFont="1" applyFill="1" applyBorder="1" applyAlignment="1">
      <alignment horizontal="center" vertical="center" wrapText="1"/>
    </xf>
    <xf numFmtId="0" fontId="4" fillId="45" borderId="17"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4" fillId="43" borderId="17"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4" fillId="0" borderId="51" xfId="0" applyFont="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31" xfId="0" applyFont="1" applyBorder="1" applyAlignment="1">
      <alignment horizontal="left" vertical="center" wrapText="1" indent="2"/>
    </xf>
    <xf numFmtId="0" fontId="5" fillId="0" borderId="32" xfId="0" applyFont="1" applyBorder="1" applyAlignment="1">
      <alignment horizontal="left" vertical="center" wrapText="1" indent="2"/>
    </xf>
    <xf numFmtId="0" fontId="5" fillId="0" borderId="33" xfId="0" applyFont="1" applyBorder="1" applyAlignment="1">
      <alignment horizontal="left" vertical="center" wrapText="1" indent="2"/>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3" fillId="0" borderId="46" xfId="0" applyFont="1" applyBorder="1" applyAlignment="1">
      <alignment horizontal="left" vertical="center" wrapText="1"/>
    </xf>
    <xf numFmtId="0" fontId="3" fillId="0" borderId="45" xfId="0" applyFont="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Border="1" applyAlignment="1">
      <alignment horizontal="left" vertical="center" wrapText="1"/>
    </xf>
    <xf numFmtId="0" fontId="0" fillId="0" borderId="0" xfId="0" applyFont="1" applyFill="1" applyAlignment="1">
      <alignment/>
    </xf>
    <xf numFmtId="0" fontId="0" fillId="0" borderId="0" xfId="0" applyFill="1" applyBorder="1" applyAlignment="1">
      <alignment/>
    </xf>
    <xf numFmtId="0" fontId="3" fillId="48" borderId="25" xfId="0" applyFont="1" applyFill="1" applyBorder="1" applyAlignment="1">
      <alignment horizontal="left" vertical="center" wrapText="1"/>
    </xf>
    <xf numFmtId="0" fontId="4" fillId="0" borderId="21" xfId="53" applyFont="1" applyBorder="1" applyAlignment="1">
      <alignment horizontal="center" vertical="center" wrapText="1"/>
      <protection/>
    </xf>
    <xf numFmtId="0" fontId="3" fillId="0" borderId="31" xfId="0" applyFont="1" applyBorder="1" applyAlignment="1">
      <alignment/>
    </xf>
    <xf numFmtId="0" fontId="0" fillId="0" borderId="20" xfId="0" applyBorder="1" applyAlignment="1">
      <alignment/>
    </xf>
    <xf numFmtId="0" fontId="3" fillId="0" borderId="33" xfId="0" applyFont="1" applyBorder="1" applyAlignment="1">
      <alignment/>
    </xf>
    <xf numFmtId="0" fontId="3" fillId="0" borderId="58" xfId="0" applyFont="1" applyFill="1" applyBorder="1" applyAlignment="1">
      <alignment horizontal="left"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3" fillId="0" borderId="25" xfId="0"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4" fillId="0" borderId="50" xfId="0" applyFont="1" applyBorder="1" applyAlignment="1">
      <alignment horizontal="left" vertical="center" wrapText="1"/>
    </xf>
    <xf numFmtId="0" fontId="3" fillId="48" borderId="69"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48" borderId="58" xfId="0" applyFont="1" applyFill="1" applyBorder="1" applyAlignment="1">
      <alignment horizontal="center" vertical="center" wrapText="1"/>
    </xf>
    <xf numFmtId="0" fontId="3" fillId="48" borderId="46" xfId="0" applyFont="1" applyFill="1" applyBorder="1" applyAlignment="1">
      <alignment horizontal="center" vertical="center" wrapText="1"/>
    </xf>
    <xf numFmtId="0" fontId="3" fillId="48" borderId="47" xfId="0" applyFont="1" applyFill="1" applyBorder="1" applyAlignment="1">
      <alignment horizontal="center" vertical="center" wrapText="1"/>
    </xf>
    <xf numFmtId="0" fontId="4" fillId="44" borderId="14"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4" fillId="44" borderId="15" xfId="0" applyFont="1" applyFill="1" applyBorder="1" applyAlignment="1">
      <alignment horizontal="center" vertical="center" wrapText="1"/>
    </xf>
    <xf numFmtId="0" fontId="4" fillId="44" borderId="1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21" fillId="0" borderId="0" xfId="0" applyFont="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quotePrefix="1">
      <alignment horizontal="left" vertical="center" wrapText="1"/>
    </xf>
    <xf numFmtId="0" fontId="3" fillId="0" borderId="20" xfId="0" applyFont="1" applyBorder="1" applyAlignment="1">
      <alignment horizontal="center"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7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9" xfId="0" applyFont="1" applyBorder="1" applyAlignment="1">
      <alignment horizontal="left" vertical="center" wrapText="1"/>
    </xf>
    <xf numFmtId="0" fontId="3" fillId="0" borderId="46" xfId="0" applyFont="1" applyBorder="1" applyAlignment="1">
      <alignment horizontal="center" vertical="center" wrapText="1"/>
    </xf>
    <xf numFmtId="0" fontId="3" fillId="0" borderId="48" xfId="0" applyFont="1" applyBorder="1" applyAlignment="1">
      <alignment horizontal="left" vertical="center" wrapText="1"/>
    </xf>
    <xf numFmtId="0" fontId="3" fillId="0" borderId="47" xfId="0" applyFont="1" applyBorder="1" applyAlignment="1">
      <alignment horizontal="center" vertical="center" wrapText="1"/>
    </xf>
    <xf numFmtId="0" fontId="3" fillId="0" borderId="47" xfId="0" applyFont="1"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6" xfId="0" applyFont="1" applyBorder="1" applyAlignment="1" quotePrefix="1">
      <alignment horizontal="left" vertical="center" wrapText="1"/>
    </xf>
    <xf numFmtId="0" fontId="3" fillId="0" borderId="16" xfId="0" applyFont="1" applyBorder="1" applyAlignment="1">
      <alignment horizontal="center" vertical="center" wrapText="1"/>
    </xf>
    <xf numFmtId="0" fontId="3" fillId="0" borderId="56" xfId="0" applyFont="1" applyBorder="1" applyAlignment="1">
      <alignment horizontal="left" vertical="center" wrapText="1"/>
    </xf>
    <xf numFmtId="0" fontId="3" fillId="0" borderId="49" xfId="0" applyFont="1" applyBorder="1" applyAlignment="1">
      <alignment horizontal="center" vertical="center" wrapText="1"/>
    </xf>
    <xf numFmtId="0" fontId="3" fillId="0" borderId="50"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44"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75" xfId="0" applyFont="1" applyFill="1" applyBorder="1" applyAlignment="1">
      <alignment horizontal="left" vertical="center" wrapText="1"/>
    </xf>
    <xf numFmtId="0" fontId="3" fillId="0" borderId="8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76" xfId="0" applyFont="1" applyFill="1" applyBorder="1" applyAlignment="1">
      <alignment horizontal="left" vertical="center" wrapText="1"/>
    </xf>
    <xf numFmtId="0" fontId="3" fillId="0" borderId="29" xfId="0" applyFont="1" applyBorder="1" applyAlignment="1">
      <alignment horizontal="center" vertical="center" wrapText="1"/>
    </xf>
    <xf numFmtId="0" fontId="3" fillId="0" borderId="8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74" xfId="0" applyFont="1" applyFill="1" applyBorder="1" applyAlignment="1">
      <alignment horizontal="left" vertical="center" wrapText="1"/>
    </xf>
    <xf numFmtId="0" fontId="3" fillId="0" borderId="85"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67" xfId="0" applyFont="1" applyBorder="1" applyAlignment="1">
      <alignment horizontal="left" vertical="center" wrapText="1"/>
    </xf>
    <xf numFmtId="0" fontId="3" fillId="0" borderId="86"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41" xfId="0" applyFont="1" applyBorder="1" applyAlignment="1" quotePrefix="1">
      <alignment horizontal="left" vertical="center" wrapText="1"/>
    </xf>
    <xf numFmtId="0" fontId="3" fillId="0" borderId="74" xfId="0" applyFont="1" applyBorder="1" applyAlignment="1" quotePrefix="1">
      <alignment horizontal="left" vertical="center" wrapText="1"/>
    </xf>
    <xf numFmtId="0" fontId="3" fillId="0" borderId="75" xfId="0" applyFont="1" applyBorder="1" applyAlignment="1" quotePrefix="1">
      <alignment horizontal="left" vertical="center" wrapText="1"/>
    </xf>
    <xf numFmtId="0" fontId="3" fillId="0" borderId="88" xfId="0" applyFont="1" applyBorder="1" applyAlignment="1" quotePrefix="1">
      <alignment horizontal="left" vertical="center" wrapText="1"/>
    </xf>
    <xf numFmtId="0" fontId="3" fillId="0" borderId="29" xfId="0" applyFont="1" applyBorder="1" applyAlignment="1">
      <alignment horizontal="left" vertical="center" wrapText="1"/>
    </xf>
    <xf numFmtId="0" fontId="3" fillId="0" borderId="76" xfId="0" applyFont="1" applyBorder="1" applyAlignment="1">
      <alignment horizontal="left" vertical="center" wrapText="1"/>
    </xf>
    <xf numFmtId="0" fontId="3" fillId="0" borderId="84" xfId="0" applyFont="1" applyBorder="1" applyAlignment="1">
      <alignment horizontal="center" vertical="center" wrapText="1"/>
    </xf>
    <xf numFmtId="0" fontId="3" fillId="0" borderId="8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21" xfId="0" applyFont="1" applyBorder="1" applyAlignment="1">
      <alignment horizontal="center" vertical="center" wrapText="1"/>
    </xf>
    <xf numFmtId="0" fontId="3" fillId="43" borderId="45" xfId="0" applyFont="1" applyFill="1" applyBorder="1" applyAlignment="1">
      <alignment horizontal="center" vertical="center" wrapText="1"/>
    </xf>
    <xf numFmtId="0" fontId="3" fillId="43" borderId="26" xfId="0" applyFont="1" applyFill="1" applyBorder="1" applyAlignment="1">
      <alignment horizontal="center" vertical="center" wrapText="1"/>
    </xf>
    <xf numFmtId="0" fontId="3" fillId="43" borderId="49" xfId="0" applyFont="1" applyFill="1" applyBorder="1" applyAlignment="1">
      <alignment horizontal="center" vertical="center" wrapText="1"/>
    </xf>
    <xf numFmtId="0" fontId="3" fillId="43" borderId="50" xfId="0" applyFont="1" applyFill="1" applyBorder="1" applyAlignment="1">
      <alignment horizontal="center" vertical="center" wrapText="1"/>
    </xf>
    <xf numFmtId="0" fontId="3" fillId="43" borderId="52" xfId="0" applyFont="1" applyFill="1" applyBorder="1" applyAlignment="1">
      <alignment horizontal="center" vertical="center" wrapText="1"/>
    </xf>
    <xf numFmtId="0" fontId="3" fillId="43" borderId="89" xfId="0" applyFont="1" applyFill="1" applyBorder="1" applyAlignment="1">
      <alignment horizontal="center" vertical="center" wrapText="1"/>
    </xf>
    <xf numFmtId="0" fontId="3" fillId="43" borderId="89" xfId="0" applyFont="1" applyFill="1" applyBorder="1" applyAlignment="1">
      <alignment horizontal="left" vertical="center" wrapText="1"/>
    </xf>
    <xf numFmtId="0" fontId="3" fillId="43" borderId="48" xfId="0" applyFont="1" applyFill="1" applyBorder="1" applyAlignment="1">
      <alignment horizontal="center" vertical="center" wrapText="1"/>
    </xf>
    <xf numFmtId="0" fontId="3" fillId="43" borderId="80" xfId="0" applyFont="1" applyFill="1" applyBorder="1" applyAlignment="1">
      <alignment horizontal="center" vertical="center" wrapText="1"/>
    </xf>
    <xf numFmtId="0" fontId="3" fillId="43" borderId="78" xfId="0" applyFont="1" applyFill="1" applyBorder="1" applyAlignment="1">
      <alignment horizontal="center" vertical="center" wrapText="1"/>
    </xf>
    <xf numFmtId="0" fontId="3" fillId="43" borderId="90" xfId="0" applyFont="1" applyFill="1" applyBorder="1" applyAlignment="1">
      <alignment horizontal="center" vertical="center" wrapText="1"/>
    </xf>
    <xf numFmtId="0" fontId="3" fillId="43" borderId="77" xfId="0" applyFont="1" applyFill="1" applyBorder="1" applyAlignment="1">
      <alignment horizontal="center" vertical="center" wrapText="1"/>
    </xf>
    <xf numFmtId="0" fontId="3" fillId="43" borderId="88" xfId="0" applyFont="1" applyFill="1" applyBorder="1" applyAlignment="1">
      <alignment horizontal="center" vertical="center" wrapText="1"/>
    </xf>
    <xf numFmtId="0" fontId="3" fillId="43" borderId="88" xfId="0" applyFont="1" applyFill="1" applyBorder="1" applyAlignment="1">
      <alignment horizontal="left" vertical="center" wrapText="1"/>
    </xf>
    <xf numFmtId="0" fontId="3" fillId="0" borderId="69"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4" fillId="43" borderId="12" xfId="53" applyFont="1" applyFill="1" applyBorder="1" applyAlignment="1">
      <alignment horizontal="center" vertical="center" wrapText="1"/>
      <protection/>
    </xf>
    <xf numFmtId="0" fontId="3" fillId="0" borderId="40" xfId="53" applyFont="1" applyBorder="1" applyAlignment="1">
      <alignment horizontal="center" vertical="center" wrapText="1"/>
      <protection/>
    </xf>
    <xf numFmtId="0" fontId="3" fillId="0" borderId="40" xfId="53" applyFont="1" applyFill="1" applyBorder="1" applyAlignment="1">
      <alignment horizontal="center" vertical="center" wrapText="1"/>
      <protection/>
    </xf>
    <xf numFmtId="0" fontId="3" fillId="0" borderId="49" xfId="53" applyFont="1" applyBorder="1" applyAlignment="1">
      <alignment horizontal="center" vertical="center" wrapText="1"/>
      <protection/>
    </xf>
    <xf numFmtId="0" fontId="3" fillId="0" borderId="49" xfId="53" applyFont="1" applyFill="1" applyBorder="1" applyAlignment="1">
      <alignment horizontal="center" vertical="center" wrapText="1"/>
      <protection/>
    </xf>
    <xf numFmtId="0" fontId="3" fillId="0" borderId="43" xfId="53" applyFont="1" applyBorder="1" applyAlignment="1">
      <alignment horizontal="center" vertical="center" wrapText="1"/>
      <protection/>
    </xf>
    <xf numFmtId="0" fontId="3" fillId="0" borderId="26" xfId="53" applyFont="1" applyBorder="1" applyAlignment="1">
      <alignment horizontal="center" vertical="center"/>
      <protection/>
    </xf>
    <xf numFmtId="0" fontId="3" fillId="0" borderId="24"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26"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50" xfId="53" applyFont="1" applyBorder="1" applyAlignment="1">
      <alignment horizontal="center" vertical="center" wrapText="1"/>
      <protection/>
    </xf>
    <xf numFmtId="0" fontId="3" fillId="0" borderId="41" xfId="53" applyFont="1" applyBorder="1" applyAlignment="1">
      <alignment horizontal="center" vertical="center" wrapText="1"/>
      <protection/>
    </xf>
    <xf numFmtId="0" fontId="3" fillId="0" borderId="44" xfId="53" applyFont="1" applyBorder="1" applyAlignment="1">
      <alignment horizontal="center" vertical="center" wrapText="1"/>
      <protection/>
    </xf>
    <xf numFmtId="0" fontId="3" fillId="0" borderId="89" xfId="53" applyFont="1" applyBorder="1" applyAlignment="1">
      <alignment horizontal="center" vertical="center" wrapText="1"/>
      <protection/>
    </xf>
    <xf numFmtId="0" fontId="3" fillId="0" borderId="75" xfId="53" applyFont="1" applyBorder="1" applyAlignment="1">
      <alignment horizontal="center" vertical="center" wrapText="1"/>
      <protection/>
    </xf>
    <xf numFmtId="0" fontId="4" fillId="47" borderId="11" xfId="53" applyFont="1" applyFill="1" applyBorder="1" applyAlignment="1">
      <alignment horizontal="center" vertical="center" wrapText="1"/>
      <protection/>
    </xf>
    <xf numFmtId="0" fontId="3" fillId="0" borderId="40" xfId="53" applyFont="1" applyFill="1" applyBorder="1" applyAlignment="1">
      <alignment horizontal="center" vertical="center"/>
      <protection/>
    </xf>
    <xf numFmtId="0" fontId="3" fillId="0" borderId="49" xfId="53" applyFont="1" applyFill="1" applyBorder="1" applyAlignment="1">
      <alignment horizontal="center" vertical="center"/>
      <protection/>
    </xf>
    <xf numFmtId="0" fontId="3" fillId="0" borderId="50" xfId="53" applyFont="1" applyFill="1" applyBorder="1" applyAlignment="1">
      <alignment horizontal="center" vertical="center"/>
      <protection/>
    </xf>
    <xf numFmtId="0" fontId="3" fillId="0" borderId="41" xfId="53"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56" xfId="53" applyFont="1" applyBorder="1" applyAlignment="1">
      <alignment horizontal="left" vertical="center" wrapText="1"/>
      <protection/>
    </xf>
    <xf numFmtId="0" fontId="4" fillId="47" borderId="16" xfId="53" applyFont="1" applyFill="1" applyBorder="1" applyAlignment="1">
      <alignment horizontal="center" vertical="center" wrapText="1"/>
      <protection/>
    </xf>
    <xf numFmtId="0" fontId="4" fillId="37" borderId="16" xfId="53" applyFont="1" applyFill="1" applyBorder="1" applyAlignment="1">
      <alignment horizontal="center" vertical="center" wrapText="1"/>
      <protection/>
    </xf>
    <xf numFmtId="0" fontId="4" fillId="43" borderId="17" xfId="53"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0" xfId="53" applyFont="1" applyFill="1" applyBorder="1" applyAlignment="1">
      <alignment horizontal="center" vertical="center"/>
      <protection/>
    </xf>
    <xf numFmtId="0" fontId="3" fillId="0" borderId="43" xfId="53" applyFont="1" applyFill="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16" xfId="53" applyFont="1" applyFill="1" applyBorder="1" applyAlignment="1">
      <alignment horizontal="center" vertical="center" wrapText="1"/>
      <protection/>
    </xf>
    <xf numFmtId="0" fontId="3" fillId="0" borderId="43" xfId="53" applyFont="1" applyFill="1" applyBorder="1" applyAlignment="1">
      <alignment horizontal="center" vertical="center"/>
      <protection/>
    </xf>
    <xf numFmtId="0" fontId="3" fillId="0" borderId="44" xfId="53" applyFont="1" applyFill="1" applyBorder="1" applyAlignment="1">
      <alignment horizontal="center" vertical="center"/>
      <protection/>
    </xf>
    <xf numFmtId="0" fontId="3" fillId="0" borderId="26"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91" xfId="53" applyFont="1" applyBorder="1" applyAlignment="1">
      <alignment horizontal="left" vertical="center" wrapText="1"/>
      <protection/>
    </xf>
    <xf numFmtId="0" fontId="3" fillId="0" borderId="39" xfId="53" applyFont="1" applyBorder="1" applyAlignment="1">
      <alignment horizontal="left" vertical="center" wrapText="1"/>
      <protection/>
    </xf>
    <xf numFmtId="0" fontId="3" fillId="0" borderId="42" xfId="53" applyFont="1" applyBorder="1" applyAlignment="1">
      <alignment horizontal="left" vertical="center" wrapText="1"/>
      <protection/>
    </xf>
    <xf numFmtId="0" fontId="4" fillId="39" borderId="16" xfId="53" applyFont="1" applyFill="1" applyBorder="1" applyAlignment="1">
      <alignment horizontal="center" vertical="center" wrapText="1"/>
      <protection/>
    </xf>
    <xf numFmtId="0" fontId="4" fillId="33" borderId="15" xfId="53" applyFont="1" applyFill="1" applyBorder="1" applyAlignment="1">
      <alignment horizontal="center" vertical="center" wrapText="1"/>
      <protection/>
    </xf>
    <xf numFmtId="0" fontId="3" fillId="0" borderId="30" xfId="53" applyFont="1" applyBorder="1" applyAlignment="1">
      <alignment horizontal="center" vertical="center" wrapText="1"/>
      <protection/>
    </xf>
    <xf numFmtId="0" fontId="3" fillId="0" borderId="7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87" xfId="53" applyFont="1" applyBorder="1" applyAlignment="1">
      <alignment horizontal="center" vertical="center" wrapText="1"/>
      <protection/>
    </xf>
    <xf numFmtId="0" fontId="3" fillId="0" borderId="92" xfId="53" applyFont="1" applyFill="1" applyBorder="1" applyAlignment="1">
      <alignment horizontal="left" vertical="center" wrapText="1"/>
      <protection/>
    </xf>
    <xf numFmtId="0" fontId="3" fillId="0" borderId="0" xfId="53" applyFont="1" applyFill="1" applyAlignment="1">
      <alignment vertical="center" wrapText="1"/>
      <protection/>
    </xf>
    <xf numFmtId="0" fontId="3" fillId="0" borderId="74" xfId="53" applyFont="1" applyFill="1" applyBorder="1" applyAlignment="1">
      <alignment horizontal="center" vertical="center" wrapText="1"/>
      <protection/>
    </xf>
    <xf numFmtId="0" fontId="3" fillId="0" borderId="65" xfId="53" applyFont="1" applyFill="1" applyBorder="1" applyAlignment="1">
      <alignment horizontal="center" vertical="center" wrapText="1"/>
      <protection/>
    </xf>
    <xf numFmtId="0" fontId="3" fillId="0" borderId="23" xfId="53" applyFont="1" applyFill="1" applyBorder="1" applyAlignment="1">
      <alignment horizontal="center" vertical="center" wrapText="1"/>
      <protection/>
    </xf>
    <xf numFmtId="0" fontId="3" fillId="0" borderId="67" xfId="53" applyFont="1" applyFill="1" applyBorder="1" applyAlignment="1">
      <alignment horizontal="center" vertical="center" wrapText="1"/>
      <protection/>
    </xf>
    <xf numFmtId="0" fontId="3" fillId="0" borderId="66" xfId="53" applyFont="1" applyFill="1" applyBorder="1" applyAlignment="1">
      <alignment horizontal="center" vertical="center" wrapText="1"/>
      <protection/>
    </xf>
    <xf numFmtId="0" fontId="3" fillId="0" borderId="84" xfId="53" applyFont="1" applyFill="1" applyBorder="1" applyAlignment="1">
      <alignment horizontal="center" vertical="center" wrapText="1"/>
      <protection/>
    </xf>
    <xf numFmtId="0" fontId="3" fillId="0" borderId="93" xfId="53" applyFont="1" applyFill="1" applyBorder="1" applyAlignment="1">
      <alignment horizontal="left" vertical="center" wrapText="1"/>
      <protection/>
    </xf>
    <xf numFmtId="0" fontId="3" fillId="0" borderId="74" xfId="53" applyFont="1" applyBorder="1" applyAlignment="1">
      <alignment horizontal="left" vertical="center" wrapText="1"/>
      <protection/>
    </xf>
    <xf numFmtId="0" fontId="3" fillId="0" borderId="74" xfId="53" applyFont="1" applyBorder="1" applyAlignment="1">
      <alignment horizontal="center" vertical="center" wrapText="1"/>
      <protection/>
    </xf>
    <xf numFmtId="0" fontId="3" fillId="0" borderId="65" xfId="53" applyFont="1" applyBorder="1" applyAlignment="1">
      <alignment horizontal="center" vertical="center" wrapText="1"/>
      <protection/>
    </xf>
    <xf numFmtId="0" fontId="3" fillId="0" borderId="23" xfId="53" applyFont="1" applyBorder="1" applyAlignment="1">
      <alignment horizontal="center" vertical="center" wrapText="1"/>
      <protection/>
    </xf>
    <xf numFmtId="0" fontId="3" fillId="0" borderId="67" xfId="53" applyFont="1" applyBorder="1" applyAlignment="1">
      <alignment horizontal="center" vertical="center" wrapText="1"/>
      <protection/>
    </xf>
    <xf numFmtId="0" fontId="3" fillId="0" borderId="66" xfId="53" applyFont="1" applyBorder="1" applyAlignment="1">
      <alignment horizontal="center" vertical="center" wrapText="1"/>
      <protection/>
    </xf>
    <xf numFmtId="0" fontId="3" fillId="0" borderId="84" xfId="53" applyFont="1" applyBorder="1" applyAlignment="1">
      <alignment horizontal="center" vertical="center" wrapText="1"/>
      <protection/>
    </xf>
    <xf numFmtId="0" fontId="3" fillId="0" borderId="29" xfId="53" applyFont="1" applyBorder="1" applyAlignment="1">
      <alignment horizontal="center" vertical="center" wrapText="1"/>
      <protection/>
    </xf>
    <xf numFmtId="0" fontId="3" fillId="0" borderId="47" xfId="53" applyFont="1" applyBorder="1" applyAlignment="1">
      <alignment horizontal="left" vertical="center" wrapText="1"/>
      <protection/>
    </xf>
    <xf numFmtId="0" fontId="3" fillId="0" borderId="41" xfId="53" applyFont="1" applyFill="1" applyBorder="1" applyAlignment="1">
      <alignment horizontal="center" vertical="center" wrapText="1"/>
      <protection/>
    </xf>
    <xf numFmtId="0" fontId="3" fillId="0" borderId="85" xfId="53" applyFont="1" applyFill="1" applyBorder="1" applyAlignment="1">
      <alignment horizontal="center" vertical="center" wrapText="1"/>
      <protection/>
    </xf>
    <xf numFmtId="0" fontId="3" fillId="0" borderId="94" xfId="53" applyFont="1" applyFill="1" applyBorder="1" applyAlignment="1">
      <alignment horizontal="left" vertical="center" wrapText="1"/>
      <protection/>
    </xf>
    <xf numFmtId="0" fontId="3" fillId="0" borderId="75" xfId="53" applyFont="1" applyBorder="1" applyAlignment="1">
      <alignment horizontal="left" vertical="center" wrapText="1"/>
      <protection/>
    </xf>
    <xf numFmtId="0" fontId="3" fillId="0" borderId="85" xfId="53" applyFont="1" applyBorder="1" applyAlignment="1">
      <alignment horizontal="center" vertical="center" wrapText="1"/>
      <protection/>
    </xf>
    <xf numFmtId="0" fontId="3" fillId="0" borderId="76" xfId="53" applyFont="1" applyFill="1" applyBorder="1" applyAlignment="1">
      <alignment horizontal="center" vertical="center" wrapText="1"/>
      <protection/>
    </xf>
    <xf numFmtId="0" fontId="3" fillId="0" borderId="53" xfId="53" applyFont="1" applyFill="1" applyBorder="1" applyAlignment="1">
      <alignment horizontal="center" vertical="center" wrapText="1"/>
      <protection/>
    </xf>
    <xf numFmtId="0" fontId="3" fillId="0" borderId="44" xfId="53" applyFont="1" applyFill="1" applyBorder="1" applyAlignment="1">
      <alignment horizontal="center" vertical="center" wrapText="1"/>
      <protection/>
    </xf>
    <xf numFmtId="0" fontId="3" fillId="0" borderId="87" xfId="53" applyFont="1" applyFill="1" applyBorder="1" applyAlignment="1">
      <alignment horizontal="center" vertical="center" wrapText="1"/>
      <protection/>
    </xf>
    <xf numFmtId="0" fontId="3" fillId="0" borderId="92" xfId="53" applyFont="1" applyFill="1" applyBorder="1" applyAlignment="1">
      <alignment horizontal="center" vertical="center" wrapText="1"/>
      <protection/>
    </xf>
    <xf numFmtId="0" fontId="3" fillId="0" borderId="93" xfId="53" applyFont="1" applyBorder="1" applyAlignment="1">
      <alignment horizontal="center" vertical="center" wrapText="1"/>
      <protection/>
    </xf>
    <xf numFmtId="0" fontId="3" fillId="0" borderId="94" xfId="53" applyFont="1" applyBorder="1" applyAlignment="1">
      <alignment horizontal="left" vertical="center" wrapText="1"/>
      <protection/>
    </xf>
    <xf numFmtId="0" fontId="3" fillId="0" borderId="93" xfId="53" applyFont="1" applyBorder="1" applyAlignment="1">
      <alignment horizontal="left" vertical="center" wrapText="1"/>
      <protection/>
    </xf>
    <xf numFmtId="0" fontId="3" fillId="0" borderId="0" xfId="53" applyFont="1" applyFill="1" applyBorder="1" applyAlignment="1">
      <alignment vertical="center" wrapText="1"/>
      <protection/>
    </xf>
    <xf numFmtId="0" fontId="3" fillId="0" borderId="56" xfId="53" applyFont="1" applyFill="1" applyBorder="1" applyAlignment="1">
      <alignment horizontal="left" vertical="center" wrapText="1"/>
      <protection/>
    </xf>
    <xf numFmtId="0" fontId="3" fillId="0" borderId="30" xfId="53" applyFont="1" applyFill="1" applyBorder="1" applyAlignment="1">
      <alignment horizontal="center" vertical="center" wrapText="1"/>
      <protection/>
    </xf>
    <xf numFmtId="0" fontId="3" fillId="0" borderId="73"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7" xfId="53" applyFont="1" applyFill="1" applyBorder="1" applyAlignment="1">
      <alignment horizontal="center" vertical="center" wrapText="1"/>
      <protection/>
    </xf>
    <xf numFmtId="0" fontId="3" fillId="0" borderId="29" xfId="53" applyFont="1" applyFill="1" applyBorder="1" applyAlignment="1">
      <alignment vertical="center" wrapText="1"/>
      <protection/>
    </xf>
    <xf numFmtId="0" fontId="3" fillId="0" borderId="17" xfId="53" applyFont="1" applyBorder="1" applyAlignment="1">
      <alignment horizontal="center" vertical="center" wrapText="1"/>
      <protection/>
    </xf>
    <xf numFmtId="0" fontId="3" fillId="0" borderId="95" xfId="53" applyFont="1" applyBorder="1" applyAlignment="1">
      <alignment horizontal="center" vertical="center" wrapText="1"/>
      <protection/>
    </xf>
    <xf numFmtId="0" fontId="3" fillId="0" borderId="33" xfId="53" applyFont="1" applyBorder="1" applyAlignment="1">
      <alignment horizontal="left" vertical="center" wrapText="1"/>
      <protection/>
    </xf>
    <xf numFmtId="0" fontId="3" fillId="0" borderId="92" xfId="53" applyFont="1" applyBorder="1" applyAlignment="1">
      <alignment horizontal="left" vertical="center" wrapText="1"/>
      <protection/>
    </xf>
    <xf numFmtId="0" fontId="3" fillId="0" borderId="78" xfId="53" applyFont="1" applyBorder="1" applyAlignment="1">
      <alignment horizontal="center" vertical="center" wrapText="1"/>
      <protection/>
    </xf>
    <xf numFmtId="0" fontId="3" fillId="0" borderId="80" xfId="53" applyFont="1" applyBorder="1" applyAlignment="1">
      <alignment horizontal="center" vertical="center" wrapText="1"/>
      <protection/>
    </xf>
    <xf numFmtId="0" fontId="3" fillId="0" borderId="79" xfId="53" applyFont="1" applyBorder="1" applyAlignment="1">
      <alignment horizontal="center" vertical="center" wrapText="1"/>
      <protection/>
    </xf>
    <xf numFmtId="0" fontId="3" fillId="0" borderId="96" xfId="53" applyFont="1" applyBorder="1" applyAlignment="1">
      <alignment horizontal="left" vertical="center" wrapText="1"/>
      <protection/>
    </xf>
    <xf numFmtId="0" fontId="3" fillId="0" borderId="52" xfId="53" applyFont="1" applyBorder="1" applyAlignment="1">
      <alignment horizontal="center" vertical="center" wrapText="1"/>
      <protection/>
    </xf>
    <xf numFmtId="0" fontId="3" fillId="0" borderId="86" xfId="53" applyFont="1" applyBorder="1" applyAlignment="1">
      <alignment horizontal="center" vertical="center" wrapText="1"/>
      <protection/>
    </xf>
    <xf numFmtId="0" fontId="3" fillId="0" borderId="97" xfId="53" applyFont="1" applyBorder="1" applyAlignment="1">
      <alignment horizontal="left" vertical="center" wrapText="1"/>
      <protection/>
    </xf>
    <xf numFmtId="0" fontId="3" fillId="0" borderId="69" xfId="53" applyFont="1" applyBorder="1" applyAlignment="1">
      <alignment horizontal="left" vertical="center" wrapText="1"/>
      <protection/>
    </xf>
    <xf numFmtId="0" fontId="3" fillId="0" borderId="46"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4" fillId="39" borderId="11"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0" fontId="3" fillId="0" borderId="28" xfId="53" applyFont="1" applyBorder="1" applyAlignment="1">
      <alignment horizontal="center" vertical="center" wrapText="1"/>
      <protection/>
    </xf>
    <xf numFmtId="0" fontId="3" fillId="0" borderId="75" xfId="53" applyFont="1" applyFill="1" applyBorder="1" applyAlignment="1">
      <alignment horizontal="center" vertical="center" wrapText="1"/>
      <protection/>
    </xf>
    <xf numFmtId="0" fontId="3" fillId="0" borderId="72" xfId="53" applyFont="1" applyFill="1" applyBorder="1" applyAlignment="1">
      <alignment horizontal="center" vertical="center" wrapText="1"/>
      <protection/>
    </xf>
    <xf numFmtId="0" fontId="3" fillId="0" borderId="46" xfId="53" applyFont="1" applyFill="1" applyBorder="1" applyAlignment="1">
      <alignment horizontal="left" vertical="center" wrapText="1"/>
      <protection/>
    </xf>
    <xf numFmtId="0" fontId="3" fillId="0" borderId="72" xfId="53" applyFont="1" applyBorder="1" applyAlignment="1">
      <alignment horizontal="center" vertical="center" wrapText="1"/>
      <protection/>
    </xf>
    <xf numFmtId="0" fontId="3" fillId="0" borderId="78" xfId="53" applyFont="1" applyFill="1" applyBorder="1" applyAlignment="1">
      <alignment horizontal="center" vertical="center" wrapText="1"/>
      <protection/>
    </xf>
    <xf numFmtId="0" fontId="3" fillId="0" borderId="80" xfId="53" applyFont="1" applyFill="1" applyBorder="1" applyAlignment="1">
      <alignment horizontal="center" vertical="center" wrapText="1"/>
      <protection/>
    </xf>
    <xf numFmtId="0" fontId="3" fillId="0" borderId="79" xfId="53" applyFont="1" applyFill="1" applyBorder="1" applyAlignment="1">
      <alignment horizontal="center" vertical="center" wrapText="1"/>
      <protection/>
    </xf>
    <xf numFmtId="0" fontId="3" fillId="0" borderId="96" xfId="53" applyFont="1" applyFill="1" applyBorder="1" applyAlignment="1">
      <alignment horizontal="left" vertical="center" wrapText="1"/>
      <protection/>
    </xf>
    <xf numFmtId="0" fontId="3" fillId="0" borderId="47" xfId="53" applyFont="1" applyFill="1" applyBorder="1" applyAlignment="1">
      <alignment horizontal="left" vertical="center" wrapText="1"/>
      <protection/>
    </xf>
    <xf numFmtId="0" fontId="3" fillId="0" borderId="58" xfId="53" applyFont="1" applyBorder="1" applyAlignment="1">
      <alignment horizontal="left" vertical="center" wrapText="1"/>
      <protection/>
    </xf>
    <xf numFmtId="0" fontId="3" fillId="0" borderId="53" xfId="53" applyFont="1" applyBorder="1" applyAlignment="1">
      <alignment horizontal="center" vertical="center" wrapText="1"/>
      <protection/>
    </xf>
    <xf numFmtId="0" fontId="3" fillId="0" borderId="88" xfId="53" applyFont="1" applyBorder="1" applyAlignment="1">
      <alignment horizontal="center" vertical="center" wrapText="1"/>
      <protection/>
    </xf>
    <xf numFmtId="0" fontId="3" fillId="0" borderId="77" xfId="53" applyFont="1" applyBorder="1" applyAlignment="1">
      <alignment horizontal="center" vertical="center" wrapText="1"/>
      <protection/>
    </xf>
    <xf numFmtId="0" fontId="3" fillId="0" borderId="83" xfId="53" applyFont="1" applyBorder="1" applyAlignment="1">
      <alignment horizontal="center" vertical="center" wrapText="1"/>
      <protection/>
    </xf>
    <xf numFmtId="0" fontId="3" fillId="0" borderId="82" xfId="53" applyFont="1" applyBorder="1" applyAlignment="1">
      <alignment horizontal="center" vertical="center" wrapText="1"/>
      <protection/>
    </xf>
    <xf numFmtId="0" fontId="3" fillId="0" borderId="81" xfId="53" applyFont="1" applyBorder="1" applyAlignment="1">
      <alignment horizontal="center" vertical="center" wrapText="1"/>
      <protection/>
    </xf>
    <xf numFmtId="0" fontId="4" fillId="0" borderId="0" xfId="53" applyFont="1" applyAlignment="1">
      <alignment horizontal="center" vertical="center" wrapText="1"/>
      <protection/>
    </xf>
    <xf numFmtId="0" fontId="5" fillId="0" borderId="30" xfId="53" applyFont="1" applyBorder="1" applyAlignment="1">
      <alignment horizontal="center" vertical="center" wrapText="1"/>
      <protection/>
    </xf>
    <xf numFmtId="0" fontId="5" fillId="0" borderId="22" xfId="53" applyFont="1" applyBorder="1" applyAlignment="1">
      <alignment horizontal="center" vertical="center" wrapText="1"/>
      <protection/>
    </xf>
    <xf numFmtId="0" fontId="5" fillId="0" borderId="29" xfId="53" applyFont="1" applyBorder="1" applyAlignment="1">
      <alignment horizontal="center" vertical="center" wrapText="1"/>
      <protection/>
    </xf>
    <xf numFmtId="0" fontId="5" fillId="0" borderId="28" xfId="53" applyFont="1" applyBorder="1" applyAlignment="1">
      <alignment horizontal="center" vertical="center" wrapText="1"/>
      <protection/>
    </xf>
    <xf numFmtId="0" fontId="3" fillId="0" borderId="0" xfId="53" applyFont="1" applyBorder="1" applyAlignment="1">
      <alignment horizontal="center" vertical="center"/>
      <protection/>
    </xf>
    <xf numFmtId="0" fontId="4" fillId="0" borderId="59" xfId="53" applyFont="1" applyBorder="1" applyAlignment="1">
      <alignment horizontal="center" vertical="center" wrapText="1"/>
      <protection/>
    </xf>
    <xf numFmtId="0" fontId="4" fillId="0" borderId="63" xfId="53" applyFont="1" applyBorder="1" applyAlignment="1">
      <alignment horizontal="center" vertical="center" wrapText="1"/>
      <protection/>
    </xf>
    <xf numFmtId="0" fontId="4" fillId="0" borderId="61" xfId="53" applyFont="1" applyBorder="1" applyAlignment="1">
      <alignment horizontal="center" vertical="center" wrapText="1"/>
      <protection/>
    </xf>
    <xf numFmtId="0" fontId="4" fillId="0" borderId="62" xfId="53" applyFont="1" applyBorder="1" applyAlignment="1">
      <alignment horizontal="center" vertical="center" wrapText="1"/>
      <protection/>
    </xf>
    <xf numFmtId="0" fontId="4" fillId="0" borderId="64" xfId="53" applyFont="1" applyBorder="1" applyAlignment="1">
      <alignment horizontal="center" vertical="center" wrapText="1"/>
      <protection/>
    </xf>
    <xf numFmtId="0" fontId="3" fillId="0" borderId="32" xfId="53" applyFont="1" applyBorder="1" applyAlignment="1">
      <alignment horizontal="left" vertical="center" wrapText="1"/>
      <protection/>
    </xf>
    <xf numFmtId="0" fontId="4" fillId="0" borderId="24" xfId="53" applyFont="1" applyFill="1" applyBorder="1" applyAlignment="1">
      <alignment horizontal="center" vertical="center" wrapText="1"/>
      <protection/>
    </xf>
    <xf numFmtId="0" fontId="3" fillId="48" borderId="45" xfId="53" applyFont="1" applyFill="1" applyBorder="1" applyAlignment="1">
      <alignment horizontal="left" vertical="center" wrapText="1"/>
      <protection/>
    </xf>
    <xf numFmtId="0" fontId="3" fillId="0" borderId="24" xfId="53" applyFont="1" applyFill="1" applyBorder="1" applyAlignment="1">
      <alignment horizontal="center" vertical="center"/>
      <protection/>
    </xf>
    <xf numFmtId="0" fontId="3" fillId="48" borderId="46" xfId="53" applyFont="1" applyFill="1" applyBorder="1" applyAlignment="1">
      <alignment horizontal="left" vertical="center" wrapText="1"/>
      <protection/>
    </xf>
    <xf numFmtId="0" fontId="4" fillId="0" borderId="25" xfId="53" applyFont="1" applyFill="1" applyBorder="1" applyAlignment="1">
      <alignment horizontal="center" vertical="center" wrapText="1"/>
      <protection/>
    </xf>
    <xf numFmtId="0" fontId="3" fillId="0" borderId="27" xfId="53" applyFont="1" applyFill="1" applyBorder="1" applyAlignment="1">
      <alignment horizontal="left" vertical="center" wrapText="1"/>
      <protection/>
    </xf>
    <xf numFmtId="0" fontId="3" fillId="0" borderId="27" xfId="53" applyFont="1" applyBorder="1" applyAlignment="1">
      <alignment horizontal="left" vertical="center" wrapText="1"/>
      <protection/>
    </xf>
    <xf numFmtId="0" fontId="3" fillId="0" borderId="58" xfId="53" applyFont="1" applyFill="1" applyBorder="1" applyAlignment="1">
      <alignment horizontal="left" vertical="center" wrapText="1"/>
      <protection/>
    </xf>
    <xf numFmtId="0" fontId="3" fillId="0" borderId="98" xfId="53" applyFont="1" applyBorder="1" applyAlignment="1">
      <alignment horizontal="left" vertical="center" wrapText="1"/>
      <protection/>
    </xf>
    <xf numFmtId="0" fontId="3" fillId="0" borderId="98" xfId="53" applyFont="1" applyFill="1" applyBorder="1" applyAlignment="1">
      <alignment horizontal="left" vertical="center" wrapText="1"/>
      <protection/>
    </xf>
    <xf numFmtId="0" fontId="3" fillId="0" borderId="39" xfId="53" applyFont="1" applyBorder="1" applyAlignment="1" quotePrefix="1">
      <alignment horizontal="left" vertical="center" wrapText="1"/>
      <protection/>
    </xf>
    <xf numFmtId="0" fontId="3" fillId="0" borderId="27" xfId="53" applyFont="1" applyBorder="1" applyAlignment="1" quotePrefix="1">
      <alignment horizontal="left" vertical="center" wrapText="1"/>
      <protection/>
    </xf>
    <xf numFmtId="0" fontId="3" fillId="0" borderId="98" xfId="53" applyFont="1" applyBorder="1" applyAlignment="1" quotePrefix="1">
      <alignment horizontal="left" vertical="center" wrapText="1"/>
      <protection/>
    </xf>
    <xf numFmtId="0" fontId="3" fillId="0" borderId="21" xfId="53" applyFont="1" applyBorder="1" applyAlignment="1">
      <alignment horizontal="left" vertical="center" wrapText="1"/>
      <protection/>
    </xf>
    <xf numFmtId="0" fontId="3" fillId="0" borderId="33" xfId="53" applyFont="1" applyFill="1" applyBorder="1" applyAlignment="1">
      <alignment horizontal="left" vertical="center" wrapText="1"/>
      <protection/>
    </xf>
    <xf numFmtId="0" fontId="3" fillId="0" borderId="42" xfId="53" applyFont="1" applyFill="1" applyBorder="1" applyAlignment="1">
      <alignment horizontal="left" vertical="center" wrapText="1"/>
      <protection/>
    </xf>
    <xf numFmtId="0" fontId="21" fillId="0" borderId="0" xfId="53" applyFont="1" applyAlignment="1">
      <alignment horizontal="center" vertical="center" wrapText="1"/>
      <protection/>
    </xf>
    <xf numFmtId="0" fontId="3" fillId="0" borderId="92" xfId="53" applyFont="1" applyBorder="1" applyAlignment="1" quotePrefix="1">
      <alignment horizontal="left" vertical="center" wrapText="1"/>
      <protection/>
    </xf>
    <xf numFmtId="0" fontId="3" fillId="0" borderId="0" xfId="0" applyFont="1" applyAlignment="1">
      <alignment horizontal="center" vertical="center"/>
    </xf>
    <xf numFmtId="0" fontId="4" fillId="0" borderId="0" xfId="53" applyFont="1" applyBorder="1" applyAlignment="1">
      <alignment horizontal="left" vertical="center" wrapText="1"/>
      <protection/>
    </xf>
    <xf numFmtId="0" fontId="3" fillId="0" borderId="85" xfId="53" applyFont="1" applyFill="1" applyBorder="1" applyAlignment="1">
      <alignment horizontal="center" vertical="center"/>
      <protection/>
    </xf>
    <xf numFmtId="0" fontId="3" fillId="0" borderId="0" xfId="53" applyFont="1" applyFill="1" applyBorder="1" applyAlignment="1">
      <alignment horizontal="left" vertical="center" wrapText="1"/>
      <protection/>
    </xf>
    <xf numFmtId="0" fontId="3" fillId="0" borderId="0" xfId="0" applyFont="1" applyFill="1" applyAlignment="1">
      <alignment horizontal="center" vertical="center" wrapText="1"/>
    </xf>
    <xf numFmtId="0" fontId="3" fillId="0" borderId="97" xfId="53" applyFont="1" applyFill="1" applyBorder="1" applyAlignment="1">
      <alignment horizontal="left" vertical="center" wrapText="1"/>
      <protection/>
    </xf>
    <xf numFmtId="0" fontId="3" fillId="0" borderId="0" xfId="53" applyFont="1" applyAlignment="1">
      <alignment horizontal="center" vertical="center"/>
      <protection/>
    </xf>
    <xf numFmtId="0" fontId="5" fillId="0" borderId="99" xfId="53" applyFont="1" applyBorder="1" applyAlignment="1">
      <alignment horizontal="left" vertical="center" wrapText="1"/>
      <protection/>
    </xf>
    <xf numFmtId="0" fontId="5" fillId="0" borderId="100" xfId="53" applyFont="1" applyBorder="1" applyAlignment="1">
      <alignment horizontal="left" vertical="center" wrapText="1"/>
      <protection/>
    </xf>
    <xf numFmtId="0" fontId="5" fillId="0" borderId="101" xfId="53" applyFont="1" applyBorder="1" applyAlignment="1">
      <alignment horizontal="left" vertical="center" wrapText="1"/>
      <protection/>
    </xf>
    <xf numFmtId="0" fontId="3" fillId="0" borderId="45" xfId="53" applyFont="1" applyBorder="1" applyAlignment="1">
      <alignment horizontal="left" vertical="center" wrapText="1"/>
      <protection/>
    </xf>
    <xf numFmtId="0" fontId="3" fillId="0" borderId="45" xfId="53" applyFont="1" applyFill="1" applyBorder="1" applyAlignment="1">
      <alignment horizontal="left" vertical="center" wrapText="1"/>
      <protection/>
    </xf>
    <xf numFmtId="0" fontId="3" fillId="0" borderId="52"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3" fillId="0" borderId="86" xfId="53" applyFont="1" applyFill="1" applyBorder="1" applyAlignment="1">
      <alignment horizontal="center" vertical="center"/>
      <protection/>
    </xf>
    <xf numFmtId="0" fontId="3" fillId="0" borderId="87" xfId="53" applyFont="1" applyFill="1" applyBorder="1" applyAlignment="1">
      <alignment horizontal="center" vertical="center"/>
      <protection/>
    </xf>
    <xf numFmtId="0" fontId="3" fillId="0" borderId="0"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50" xfId="53" applyFont="1" applyFill="1" applyBorder="1" applyAlignment="1">
      <alignment horizontal="center" vertical="center" wrapText="1"/>
      <protection/>
    </xf>
    <xf numFmtId="0" fontId="3" fillId="0" borderId="86"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30" xfId="0" applyFont="1" applyBorder="1" applyAlignment="1">
      <alignment horizontal="left" vertical="center" wrapText="1"/>
    </xf>
    <xf numFmtId="0" fontId="21" fillId="0" borderId="0" xfId="0" applyFont="1" applyAlignment="1">
      <alignment horizontal="left" vertical="center" wrapText="1"/>
    </xf>
    <xf numFmtId="0" fontId="4" fillId="0" borderId="0" xfId="53" applyFont="1" applyFill="1" applyBorder="1" applyAlignment="1">
      <alignment horizontal="left" vertical="center" wrapText="1"/>
      <protection/>
    </xf>
    <xf numFmtId="0" fontId="3" fillId="0" borderId="86" xfId="53" applyFont="1" applyFill="1" applyBorder="1" applyAlignment="1">
      <alignment horizontal="center" vertical="center" wrapText="1"/>
      <protection/>
    </xf>
    <xf numFmtId="0" fontId="3" fillId="0" borderId="26" xfId="53" applyFont="1" applyFill="1" applyBorder="1" applyAlignment="1">
      <alignment horizontal="center" vertical="center"/>
      <protection/>
    </xf>
    <xf numFmtId="0" fontId="3" fillId="0" borderId="25" xfId="53" applyFont="1" applyFill="1" applyBorder="1" applyAlignment="1">
      <alignment horizontal="center" vertical="center"/>
      <protection/>
    </xf>
    <xf numFmtId="0" fontId="3" fillId="0" borderId="52" xfId="53" applyFont="1" applyFill="1" applyBorder="1" applyAlignment="1">
      <alignment horizontal="center" vertical="center" wrapText="1"/>
      <protection/>
    </xf>
    <xf numFmtId="0" fontId="3" fillId="0" borderId="34" xfId="53" applyFont="1" applyFill="1" applyBorder="1" applyAlignment="1">
      <alignment horizontal="left" vertical="center" wrapText="1"/>
      <protection/>
    </xf>
    <xf numFmtId="0" fontId="3" fillId="0" borderId="10" xfId="53" applyFont="1" applyFill="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51" xfId="53" applyFont="1" applyFill="1" applyBorder="1" applyAlignment="1">
      <alignment horizontal="center" vertical="center" wrapText="1"/>
      <protection/>
    </xf>
    <xf numFmtId="0" fontId="3" fillId="0" borderId="14" xfId="53" applyFont="1" applyFill="1" applyBorder="1" applyAlignment="1">
      <alignment horizontal="left" vertical="center" wrapText="1"/>
      <protection/>
    </xf>
    <xf numFmtId="17" fontId="5" fillId="0" borderId="22" xfId="53" applyNumberFormat="1" applyFont="1" applyBorder="1" applyAlignment="1">
      <alignment horizontal="center" vertical="center" wrapText="1"/>
      <protection/>
    </xf>
    <xf numFmtId="0" fontId="3" fillId="0" borderId="48" xfId="53" applyFont="1" applyBorder="1" applyAlignment="1">
      <alignment horizontal="left" vertical="center" wrapText="1"/>
      <protection/>
    </xf>
    <xf numFmtId="0" fontId="3" fillId="0" borderId="32" xfId="53" applyFont="1" applyBorder="1" applyAlignment="1">
      <alignment horizontal="center" vertical="center" wrapText="1"/>
      <protection/>
    </xf>
    <xf numFmtId="0" fontId="3" fillId="0" borderId="102" xfId="53" applyFont="1" applyBorder="1" applyAlignment="1">
      <alignment horizontal="center" vertical="center" wrapText="1"/>
      <protection/>
    </xf>
    <xf numFmtId="0" fontId="3" fillId="0" borderId="8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22" fillId="0" borderId="85" xfId="53" applyFont="1" applyBorder="1" applyAlignment="1">
      <alignment horizontal="center" vertical="center" wrapText="1"/>
      <protection/>
    </xf>
    <xf numFmtId="0" fontId="22" fillId="0" borderId="84" xfId="53" applyFont="1" applyBorder="1" applyAlignment="1">
      <alignment horizontal="center" vertical="center" wrapText="1"/>
      <protection/>
    </xf>
    <xf numFmtId="0" fontId="3" fillId="0" borderId="92" xfId="0" applyFont="1" applyBorder="1" applyAlignment="1">
      <alignment horizontal="left" vertical="center" wrapText="1"/>
    </xf>
    <xf numFmtId="0" fontId="3" fillId="0" borderId="27" xfId="0" applyFont="1" applyBorder="1" applyAlignment="1">
      <alignment horizontal="left" vertical="center" wrapText="1"/>
    </xf>
    <xf numFmtId="0" fontId="3" fillId="0" borderId="89" xfId="0" applyFont="1" applyBorder="1" applyAlignment="1">
      <alignment horizontal="center" vertical="center" wrapText="1"/>
    </xf>
    <xf numFmtId="0" fontId="3" fillId="0" borderId="93" xfId="0" applyFont="1" applyBorder="1" applyAlignment="1">
      <alignment horizontal="left" vertical="center" wrapText="1"/>
    </xf>
    <xf numFmtId="0" fontId="22" fillId="0" borderId="0" xfId="0" applyFont="1" applyAlignment="1">
      <alignment vertical="center" wrapText="1"/>
    </xf>
    <xf numFmtId="0" fontId="22" fillId="0" borderId="50"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left" vertical="center" wrapText="1"/>
    </xf>
    <xf numFmtId="0" fontId="22" fillId="0" borderId="52"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84" xfId="0" applyFont="1" applyBorder="1" applyAlignment="1">
      <alignment horizontal="center" vertical="center" wrapText="1"/>
    </xf>
    <xf numFmtId="0" fontId="22" fillId="0" borderId="0" xfId="0" applyFont="1" applyFill="1" applyAlignment="1">
      <alignment vertical="center" wrapText="1"/>
    </xf>
    <xf numFmtId="0" fontId="3" fillId="0" borderId="32" xfId="0" applyFont="1" applyBorder="1" applyAlignment="1">
      <alignment horizontal="left" vertical="center" wrapText="1"/>
    </xf>
    <xf numFmtId="0" fontId="22" fillId="0" borderId="74" xfId="0" applyFont="1" applyBorder="1" applyAlignment="1">
      <alignment horizontal="center" vertical="center" wrapText="1"/>
    </xf>
    <xf numFmtId="0" fontId="22" fillId="0" borderId="65" xfId="0" applyFont="1" applyBorder="1" applyAlignment="1">
      <alignment horizontal="center" vertical="center" wrapText="1"/>
    </xf>
    <xf numFmtId="0" fontId="3" fillId="0" borderId="39" xfId="0" applyFont="1" applyBorder="1" applyAlignment="1">
      <alignment horizontal="left" vertical="center" wrapText="1"/>
    </xf>
    <xf numFmtId="0" fontId="3" fillId="0" borderId="94" xfId="0" applyFont="1" applyBorder="1" applyAlignment="1">
      <alignment horizontal="left" vertical="center" wrapText="1"/>
    </xf>
    <xf numFmtId="0" fontId="3" fillId="0" borderId="64" xfId="0" applyFont="1" applyBorder="1" applyAlignment="1">
      <alignment horizontal="center" vertical="center" wrapText="1"/>
    </xf>
    <xf numFmtId="0" fontId="3" fillId="0" borderId="69" xfId="0" applyFont="1" applyFill="1" applyBorder="1" applyAlignment="1">
      <alignment horizontal="left" vertical="center" wrapText="1"/>
    </xf>
    <xf numFmtId="0" fontId="22" fillId="0" borderId="41"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24" xfId="0" applyFont="1" applyBorder="1" applyAlignment="1">
      <alignment horizontal="center" vertical="center" wrapText="1"/>
    </xf>
    <xf numFmtId="0" fontId="3" fillId="0" borderId="96" xfId="0" applyFont="1" applyBorder="1" applyAlignment="1">
      <alignment horizontal="left" vertical="center" wrapText="1"/>
    </xf>
    <xf numFmtId="0" fontId="3" fillId="0" borderId="49" xfId="0" applyFont="1" applyBorder="1" applyAlignment="1">
      <alignment vertical="center" wrapText="1"/>
    </xf>
    <xf numFmtId="0" fontId="22" fillId="0" borderId="44"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25" xfId="0" applyFont="1" applyBorder="1" applyAlignment="1">
      <alignment horizontal="center" vertical="center" wrapText="1"/>
    </xf>
    <xf numFmtId="0" fontId="3" fillId="0" borderId="67" xfId="0" applyFont="1" applyBorder="1" applyAlignment="1">
      <alignment vertical="center" wrapText="1"/>
    </xf>
    <xf numFmtId="0" fontId="3" fillId="0" borderId="66" xfId="0" applyFont="1" applyBorder="1" applyAlignment="1">
      <alignment vertical="center" wrapText="1"/>
    </xf>
    <xf numFmtId="0" fontId="3" fillId="0" borderId="50" xfId="0" applyFont="1" applyBorder="1" applyAlignment="1">
      <alignment vertical="center" wrapText="1"/>
    </xf>
    <xf numFmtId="0" fontId="3" fillId="0" borderId="91" xfId="0" applyFont="1" applyBorder="1" applyAlignment="1">
      <alignment horizontal="left" vertical="center" wrapText="1"/>
    </xf>
    <xf numFmtId="0" fontId="3" fillId="0" borderId="103"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61" xfId="53" applyFont="1" applyFill="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51" xfId="53" applyFont="1" applyBorder="1" applyAlignment="1">
      <alignment horizontal="center" vertical="center" wrapText="1"/>
      <protection/>
    </xf>
    <xf numFmtId="0" fontId="3" fillId="0" borderId="13" xfId="53" applyFont="1" applyFill="1" applyBorder="1" applyAlignment="1">
      <alignment horizontal="center" vertical="center"/>
      <protection/>
    </xf>
    <xf numFmtId="0" fontId="3" fillId="0" borderId="11" xfId="53" applyFont="1" applyFill="1" applyBorder="1" applyAlignment="1">
      <alignment horizontal="center" vertical="center"/>
      <protection/>
    </xf>
    <xf numFmtId="0" fontId="3" fillId="0" borderId="84" xfId="53" applyFont="1" applyFill="1" applyBorder="1" applyAlignment="1">
      <alignment horizontal="center" vertical="center"/>
      <protection/>
    </xf>
    <xf numFmtId="0" fontId="3" fillId="0" borderId="66" xfId="53" applyFont="1" applyFill="1" applyBorder="1" applyAlignment="1">
      <alignment horizontal="center" vertical="center"/>
      <protection/>
    </xf>
    <xf numFmtId="0" fontId="3" fillId="0" borderId="62" xfId="53" applyFont="1" applyBorder="1" applyAlignment="1">
      <alignment horizontal="center" vertical="center" wrapText="1"/>
      <protection/>
    </xf>
    <xf numFmtId="0" fontId="3" fillId="0" borderId="61" xfId="53" applyFont="1" applyBorder="1" applyAlignment="1">
      <alignment horizontal="center" vertical="center" wrapText="1"/>
      <protection/>
    </xf>
    <xf numFmtId="0" fontId="3" fillId="0" borderId="63" xfId="53" applyFont="1" applyFill="1" applyBorder="1" applyAlignment="1">
      <alignment horizontal="center" vertical="center" wrapText="1"/>
      <protection/>
    </xf>
    <xf numFmtId="0" fontId="17" fillId="0" borderId="0" xfId="0" applyFont="1" applyAlignment="1">
      <alignment horizontal="left"/>
    </xf>
    <xf numFmtId="0" fontId="23" fillId="0" borderId="0" xfId="0" applyFont="1" applyAlignment="1">
      <alignment horizontal="right"/>
    </xf>
    <xf numFmtId="0" fontId="13" fillId="0" borderId="0" xfId="0" applyFont="1" applyAlignment="1">
      <alignment horizontal="left"/>
    </xf>
    <xf numFmtId="0" fontId="3" fillId="0" borderId="45" xfId="0" applyFont="1" applyBorder="1" applyAlignment="1">
      <alignment horizontal="center" vertical="center" wrapText="1"/>
    </xf>
    <xf numFmtId="0" fontId="4" fillId="33" borderId="56" xfId="53" applyFont="1" applyFill="1" applyBorder="1" applyAlignment="1">
      <alignment horizontal="center" vertical="center" wrapText="1"/>
      <protection/>
    </xf>
    <xf numFmtId="0" fontId="4" fillId="47" borderId="73" xfId="53" applyFont="1" applyFill="1" applyBorder="1" applyAlignment="1">
      <alignment horizontal="center" vertical="center" wrapText="1"/>
      <protection/>
    </xf>
    <xf numFmtId="0" fontId="5" fillId="0" borderId="0" xfId="0" applyFont="1" applyFill="1" applyBorder="1" applyAlignment="1">
      <alignment horizontal="center" vertical="center"/>
    </xf>
    <xf numFmtId="0" fontId="5" fillId="0" borderId="12" xfId="0" applyFont="1" applyBorder="1" applyAlignment="1">
      <alignment horizontal="center" vertical="center" wrapText="1"/>
    </xf>
    <xf numFmtId="0" fontId="7" fillId="0" borderId="67" xfId="0" applyFont="1" applyFill="1" applyBorder="1" applyAlignment="1">
      <alignment horizontal="center"/>
    </xf>
    <xf numFmtId="0" fontId="7" fillId="0" borderId="41" xfId="0" applyFont="1" applyFill="1" applyBorder="1" applyAlignment="1">
      <alignment horizontal="center"/>
    </xf>
    <xf numFmtId="0" fontId="5" fillId="0" borderId="24" xfId="0" applyFont="1" applyFill="1" applyBorder="1" applyAlignment="1">
      <alignment/>
    </xf>
    <xf numFmtId="0" fontId="5" fillId="0" borderId="25" xfId="0" applyFont="1" applyFill="1" applyBorder="1" applyAlignment="1">
      <alignment/>
    </xf>
    <xf numFmtId="0" fontId="5" fillId="0" borderId="23" xfId="0" applyFont="1" applyFill="1" applyBorder="1" applyAlignment="1">
      <alignment/>
    </xf>
    <xf numFmtId="0" fontId="7" fillId="0" borderId="34" xfId="0" applyFont="1" applyBorder="1" applyAlignment="1">
      <alignment horizontal="center" vertical="top"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7" fillId="0" borderId="44" xfId="0" applyFont="1" applyFill="1" applyBorder="1" applyAlignment="1">
      <alignment horizontal="center"/>
    </xf>
    <xf numFmtId="0" fontId="3" fillId="0" borderId="40" xfId="53" applyFont="1" applyBorder="1" applyAlignment="1">
      <alignment horizontal="left" vertical="center" wrapText="1" shrinkToFit="1"/>
      <protection/>
    </xf>
    <xf numFmtId="0" fontId="3" fillId="0" borderId="40" xfId="53" applyFont="1" applyBorder="1" applyAlignment="1">
      <alignment horizontal="center" vertical="center"/>
      <protection/>
    </xf>
    <xf numFmtId="0" fontId="3" fillId="0" borderId="49" xfId="53" applyFont="1" applyBorder="1" applyAlignment="1">
      <alignment horizontal="left" vertical="center" wrapText="1" shrinkToFit="1"/>
      <protection/>
    </xf>
    <xf numFmtId="0" fontId="3" fillId="0" borderId="43" xfId="53" applyFont="1" applyBorder="1" applyAlignment="1">
      <alignment horizontal="left" vertical="center" wrapText="1" shrinkToFit="1"/>
      <protection/>
    </xf>
    <xf numFmtId="0" fontId="3" fillId="0" borderId="43" xfId="53" applyFont="1" applyBorder="1" applyAlignment="1">
      <alignment horizontal="center" vertical="center"/>
      <protection/>
    </xf>
    <xf numFmtId="0" fontId="3" fillId="0" borderId="40" xfId="53" applyFont="1" applyBorder="1" applyAlignment="1">
      <alignment horizontal="left" vertical="center" wrapText="1"/>
      <protection/>
    </xf>
    <xf numFmtId="0" fontId="3" fillId="0" borderId="40" xfId="0" applyFont="1" applyBorder="1" applyAlignment="1">
      <alignment horizontal="left" vertical="center" wrapText="1"/>
    </xf>
    <xf numFmtId="0" fontId="3" fillId="0" borderId="40" xfId="53" applyFont="1" applyFill="1" applyBorder="1" applyAlignment="1">
      <alignment horizontal="left" vertical="center" wrapText="1"/>
      <protection/>
    </xf>
    <xf numFmtId="0" fontId="3" fillId="0" borderId="24" xfId="53" applyFont="1" applyBorder="1" applyAlignment="1">
      <alignment horizontal="left" vertical="center" wrapText="1"/>
      <protection/>
    </xf>
    <xf numFmtId="0" fontId="3" fillId="0" borderId="24" xfId="53" applyFont="1" applyFill="1" applyBorder="1" applyAlignment="1">
      <alignment horizontal="left" vertical="center" wrapText="1"/>
      <protection/>
    </xf>
    <xf numFmtId="0" fontId="3" fillId="0" borderId="25" xfId="53" applyFont="1" applyFill="1" applyBorder="1" applyAlignment="1">
      <alignment horizontal="left" vertical="center" wrapText="1"/>
      <protection/>
    </xf>
    <xf numFmtId="0" fontId="3" fillId="0" borderId="43" xfId="53" applyFont="1" applyFill="1" applyBorder="1" applyAlignment="1">
      <alignment horizontal="left" vertical="center" wrapText="1"/>
      <protection/>
    </xf>
    <xf numFmtId="0" fontId="3" fillId="49" borderId="20" xfId="0" applyFont="1" applyFill="1" applyBorder="1" applyAlignment="1">
      <alignment horizontal="center" vertical="center" wrapText="1"/>
    </xf>
    <xf numFmtId="0" fontId="3" fillId="49" borderId="28" xfId="0" applyFont="1" applyFill="1" applyBorder="1" applyAlignment="1">
      <alignment horizontal="center" vertical="center" wrapText="1"/>
    </xf>
    <xf numFmtId="0" fontId="3" fillId="49" borderId="31" xfId="0" applyFont="1" applyFill="1" applyBorder="1" applyAlignment="1">
      <alignment horizontal="center" vertical="center" wrapText="1"/>
    </xf>
    <xf numFmtId="0" fontId="3" fillId="49" borderId="104" xfId="0" applyFont="1" applyFill="1" applyBorder="1" applyAlignment="1">
      <alignment horizontal="center" vertical="center" wrapText="1"/>
    </xf>
    <xf numFmtId="0" fontId="3" fillId="49" borderId="35" xfId="0" applyFont="1" applyFill="1" applyBorder="1" applyAlignment="1">
      <alignment horizontal="center" vertical="center" wrapText="1"/>
    </xf>
    <xf numFmtId="0" fontId="3" fillId="0" borderId="97" xfId="0" applyFont="1" applyBorder="1" applyAlignment="1">
      <alignment horizontal="center" vertical="center" wrapText="1"/>
    </xf>
    <xf numFmtId="0" fontId="3" fillId="0" borderId="4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43" xfId="0" applyFont="1" applyBorder="1" applyAlignment="1" quotePrefix="1">
      <alignment horizontal="left" vertical="center" wrapText="1"/>
    </xf>
    <xf numFmtId="0" fontId="5" fillId="0" borderId="99"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5" fillId="0" borderId="28" xfId="53" applyFont="1" applyFill="1" applyBorder="1" applyAlignment="1">
      <alignment horizontal="center" vertical="center" wrapText="1"/>
      <protection/>
    </xf>
    <xf numFmtId="0" fontId="5" fillId="0" borderId="100" xfId="53" applyFont="1" applyFill="1" applyBorder="1" applyAlignment="1">
      <alignment horizontal="left" vertical="center" wrapText="1"/>
      <protection/>
    </xf>
    <xf numFmtId="0" fontId="5" fillId="0" borderId="29" xfId="53" applyFont="1" applyFill="1" applyBorder="1" applyAlignment="1">
      <alignment horizontal="center" vertical="center" wrapText="1"/>
      <protection/>
    </xf>
    <xf numFmtId="0" fontId="5" fillId="0" borderId="101" xfId="53" applyFont="1" applyFill="1" applyBorder="1" applyAlignment="1">
      <alignment horizontal="left" vertical="center" wrapText="1"/>
      <protection/>
    </xf>
    <xf numFmtId="0" fontId="5" fillId="0" borderId="22" xfId="53" applyFont="1" applyFill="1" applyBorder="1" applyAlignment="1">
      <alignment horizontal="center" vertical="center" wrapText="1"/>
      <protection/>
    </xf>
    <xf numFmtId="0" fontId="5" fillId="0" borderId="30" xfId="53" applyFont="1" applyFill="1" applyBorder="1" applyAlignment="1">
      <alignment horizontal="center" vertical="center" wrapText="1"/>
      <protection/>
    </xf>
    <xf numFmtId="0" fontId="4" fillId="0" borderId="0" xfId="53" applyFont="1" applyFill="1" applyAlignment="1">
      <alignment horizontal="left" vertical="center" wrapText="1"/>
      <protection/>
    </xf>
    <xf numFmtId="0" fontId="3" fillId="0" borderId="0" xfId="53" applyFont="1" applyFill="1" applyAlignment="1">
      <alignment horizontal="center" vertical="center"/>
      <protection/>
    </xf>
    <xf numFmtId="0" fontId="4" fillId="0" borderId="0" xfId="53" applyFont="1" applyFill="1" applyAlignment="1">
      <alignment horizontal="center" vertical="center" wrapText="1"/>
      <protection/>
    </xf>
    <xf numFmtId="0" fontId="3" fillId="0" borderId="93" xfId="0" applyFont="1" applyFill="1" applyBorder="1" applyAlignment="1">
      <alignment horizontal="left" vertical="center" wrapText="1"/>
    </xf>
    <xf numFmtId="0" fontId="4" fillId="50" borderId="34" xfId="0" applyFont="1" applyFill="1" applyBorder="1" applyAlignment="1">
      <alignment vertical="center" wrapText="1"/>
    </xf>
    <xf numFmtId="0" fontId="4" fillId="50" borderId="104" xfId="0" applyFont="1" applyFill="1" applyBorder="1" applyAlignment="1">
      <alignment vertical="center" wrapText="1"/>
    </xf>
    <xf numFmtId="0" fontId="4" fillId="50" borderId="35" xfId="0" applyFont="1" applyFill="1" applyBorder="1" applyAlignment="1">
      <alignment vertical="center" wrapText="1"/>
    </xf>
    <xf numFmtId="0" fontId="4" fillId="50" borderId="34" xfId="53" applyFont="1" applyFill="1" applyBorder="1" applyAlignment="1">
      <alignment vertical="center" wrapText="1"/>
      <protection/>
    </xf>
    <xf numFmtId="0" fontId="4" fillId="50" borderId="104" xfId="53" applyFont="1" applyFill="1" applyBorder="1" applyAlignment="1">
      <alignment vertical="center" wrapText="1"/>
      <protection/>
    </xf>
    <xf numFmtId="0" fontId="4" fillId="50" borderId="35" xfId="53" applyFont="1" applyFill="1" applyBorder="1" applyAlignment="1">
      <alignment vertical="center" wrapText="1"/>
      <protection/>
    </xf>
    <xf numFmtId="0" fontId="4" fillId="50" borderId="31" xfId="53" applyFont="1" applyFill="1" applyBorder="1" applyAlignment="1">
      <alignment vertical="center" wrapText="1"/>
      <protection/>
    </xf>
    <xf numFmtId="0" fontId="4" fillId="50" borderId="20" xfId="53" applyFont="1" applyFill="1" applyBorder="1" applyAlignment="1">
      <alignment vertical="center" wrapText="1"/>
      <protection/>
    </xf>
    <xf numFmtId="0" fontId="4" fillId="50" borderId="28" xfId="53" applyFont="1" applyFill="1" applyBorder="1" applyAlignment="1">
      <alignment vertical="center" wrapText="1"/>
      <protection/>
    </xf>
    <xf numFmtId="0" fontId="7" fillId="0" borderId="63" xfId="0" applyFont="1" applyBorder="1" applyAlignment="1">
      <alignment vertical="top" wrapText="1"/>
    </xf>
    <xf numFmtId="0" fontId="5" fillId="0" borderId="62" xfId="0" applyFont="1" applyBorder="1" applyAlignment="1">
      <alignment horizontal="center" vertical="center" wrapText="1"/>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51" borderId="41" xfId="0" applyFont="1" applyFill="1" applyBorder="1" applyAlignment="1">
      <alignment/>
    </xf>
    <xf numFmtId="0" fontId="5" fillId="51" borderId="44" xfId="0" applyFont="1" applyFill="1" applyBorder="1" applyAlignment="1">
      <alignment/>
    </xf>
    <xf numFmtId="0" fontId="5" fillId="47" borderId="41" xfId="0" applyFont="1" applyFill="1" applyBorder="1" applyAlignment="1">
      <alignment/>
    </xf>
    <xf numFmtId="0" fontId="5" fillId="52" borderId="41" xfId="0" applyFont="1" applyFill="1" applyBorder="1" applyAlignment="1">
      <alignment/>
    </xf>
    <xf numFmtId="0" fontId="5" fillId="43" borderId="41" xfId="0" applyFont="1" applyFill="1" applyBorder="1" applyAlignment="1">
      <alignment/>
    </xf>
    <xf numFmtId="0" fontId="7" fillId="47" borderId="66" xfId="0" applyFont="1" applyFill="1" applyBorder="1" applyAlignment="1">
      <alignment horizontal="center"/>
    </xf>
    <xf numFmtId="0" fontId="7" fillId="47" borderId="40" xfId="0" applyFont="1" applyFill="1" applyBorder="1" applyAlignment="1">
      <alignment horizontal="center"/>
    </xf>
    <xf numFmtId="0" fontId="7" fillId="52" borderId="40" xfId="0" applyFont="1" applyFill="1" applyBorder="1" applyAlignment="1">
      <alignment horizontal="center"/>
    </xf>
    <xf numFmtId="0" fontId="7" fillId="52" borderId="43" xfId="0" applyFont="1" applyFill="1" applyBorder="1" applyAlignment="1">
      <alignment horizontal="center"/>
    </xf>
    <xf numFmtId="0" fontId="7" fillId="51" borderId="40" xfId="0" applyFont="1" applyFill="1" applyBorder="1" applyAlignment="1">
      <alignment horizontal="center"/>
    </xf>
    <xf numFmtId="0" fontId="3" fillId="0" borderId="9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7" fillId="53" borderId="40" xfId="0" applyFont="1" applyFill="1" applyBorder="1" applyAlignment="1">
      <alignment horizontal="center"/>
    </xf>
    <xf numFmtId="0" fontId="7" fillId="0" borderId="40" xfId="0" applyFont="1" applyFill="1" applyBorder="1" applyAlignment="1" quotePrefix="1">
      <alignment horizontal="center"/>
    </xf>
    <xf numFmtId="0" fontId="3" fillId="0" borderId="61" xfId="53" applyFont="1" applyFill="1" applyBorder="1" applyAlignment="1">
      <alignment horizontal="center" vertical="center"/>
      <protection/>
    </xf>
    <xf numFmtId="0" fontId="3" fillId="0" borderId="64" xfId="53" applyFont="1" applyFill="1" applyBorder="1" applyAlignment="1">
      <alignment horizontal="center" vertical="center"/>
      <protection/>
    </xf>
    <xf numFmtId="0" fontId="3" fillId="0" borderId="63" xfId="53" applyFont="1" applyBorder="1" applyAlignment="1">
      <alignment horizontal="center" vertical="center"/>
      <protection/>
    </xf>
    <xf numFmtId="0" fontId="3" fillId="0" borderId="60" xfId="53" applyFont="1" applyBorder="1" applyAlignment="1">
      <alignment horizontal="center" vertical="center" wrapText="1"/>
      <protection/>
    </xf>
    <xf numFmtId="0" fontId="3" fillId="0" borderId="23" xfId="53" applyFont="1" applyBorder="1" applyAlignment="1">
      <alignment horizontal="center" vertical="center"/>
      <protection/>
    </xf>
    <xf numFmtId="0" fontId="3" fillId="0" borderId="10" xfId="53" applyFont="1" applyBorder="1" applyAlignment="1">
      <alignment horizontal="center" vertical="center"/>
      <protection/>
    </xf>
    <xf numFmtId="0" fontId="3" fillId="0" borderId="62" xfId="53" applyFont="1" applyFill="1" applyBorder="1" applyAlignment="1">
      <alignment horizontal="center" vertical="center"/>
      <protection/>
    </xf>
    <xf numFmtId="0" fontId="3" fillId="0" borderId="16" xfId="53" applyFont="1" applyFill="1" applyBorder="1" applyAlignment="1">
      <alignment horizontal="center" vertical="center"/>
      <protection/>
    </xf>
    <xf numFmtId="0" fontId="3" fillId="0" borderId="17" xfId="53" applyFont="1" applyFill="1" applyBorder="1" applyAlignment="1">
      <alignment horizontal="center" vertical="center"/>
      <protection/>
    </xf>
    <xf numFmtId="0" fontId="3" fillId="0" borderId="15" xfId="53" applyFont="1" applyBorder="1" applyAlignment="1">
      <alignment horizontal="center" vertical="center"/>
      <protection/>
    </xf>
    <xf numFmtId="0" fontId="22" fillId="0" borderId="80" xfId="53" applyFont="1" applyFill="1" applyBorder="1" applyAlignment="1">
      <alignment horizontal="center" vertical="center" wrapText="1"/>
      <protection/>
    </xf>
    <xf numFmtId="0" fontId="22" fillId="0" borderId="78" xfId="53" applyFont="1" applyFill="1" applyBorder="1" applyAlignment="1">
      <alignment horizontal="center" vertical="center" wrapText="1"/>
      <protection/>
    </xf>
    <xf numFmtId="0" fontId="22" fillId="0" borderId="41" xfId="53" applyFont="1" applyFill="1" applyBorder="1" applyAlignment="1">
      <alignment horizontal="center" vertical="center" wrapText="1"/>
      <protection/>
    </xf>
    <xf numFmtId="0" fontId="22" fillId="0" borderId="23" xfId="53" applyFont="1" applyFill="1" applyBorder="1" applyAlignment="1">
      <alignment horizontal="center" vertical="center" wrapText="1"/>
      <protection/>
    </xf>
    <xf numFmtId="0" fontId="22" fillId="0" borderId="65" xfId="53" applyFont="1" applyFill="1" applyBorder="1" applyAlignment="1">
      <alignment horizontal="center" vertical="center" wrapText="1"/>
      <protection/>
    </xf>
    <xf numFmtId="0" fontId="22" fillId="0" borderId="74" xfId="53" applyFont="1" applyFill="1" applyBorder="1" applyAlignment="1">
      <alignment horizontal="center" vertical="center" wrapText="1"/>
      <protection/>
    </xf>
    <xf numFmtId="0" fontId="22" fillId="0" borderId="98" xfId="53" applyFont="1" applyFill="1" applyBorder="1" applyAlignment="1">
      <alignment horizontal="left" vertical="center" wrapText="1"/>
      <protection/>
    </xf>
    <xf numFmtId="0" fontId="22" fillId="0" borderId="24"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24" xfId="53" applyFont="1" applyBorder="1" applyAlignment="1">
      <alignment horizontal="center" vertical="center" wrapText="1"/>
      <protection/>
    </xf>
    <xf numFmtId="0" fontId="22" fillId="0" borderId="40" xfId="53" applyFont="1" applyBorder="1" applyAlignment="1">
      <alignment horizontal="center" vertical="center" wrapText="1"/>
      <protection/>
    </xf>
    <xf numFmtId="0" fontId="22" fillId="0" borderId="41" xfId="53" applyFont="1" applyBorder="1" applyAlignment="1">
      <alignment horizontal="center" vertical="center" wrapText="1"/>
      <protection/>
    </xf>
    <xf numFmtId="0" fontId="22" fillId="0" borderId="23" xfId="53" applyFont="1" applyBorder="1" applyAlignment="1">
      <alignment horizontal="center" vertical="center" wrapText="1"/>
      <protection/>
    </xf>
    <xf numFmtId="0" fontId="22" fillId="0" borderId="65" xfId="53" applyFont="1" applyBorder="1" applyAlignment="1">
      <alignment horizontal="center" vertical="center" wrapText="1"/>
      <protection/>
    </xf>
    <xf numFmtId="0" fontId="22" fillId="0" borderId="74" xfId="53" applyFont="1" applyBorder="1" applyAlignment="1">
      <alignment horizontal="center" vertical="center" wrapText="1"/>
      <protection/>
    </xf>
    <xf numFmtId="0" fontId="22" fillId="0" borderId="66" xfId="53" applyFont="1" applyFill="1" applyBorder="1" applyAlignment="1">
      <alignment horizontal="center" vertical="center" wrapText="1"/>
      <protection/>
    </xf>
    <xf numFmtId="0" fontId="22" fillId="0" borderId="67" xfId="53" applyFont="1" applyFill="1" applyBorder="1" applyAlignment="1">
      <alignment horizontal="center" vertical="center" wrapText="1"/>
      <protection/>
    </xf>
    <xf numFmtId="0" fontId="22" fillId="0" borderId="27" xfId="53" applyFont="1" applyFill="1" applyBorder="1" applyAlignment="1">
      <alignment horizontal="left" vertical="center" wrapText="1"/>
      <protection/>
    </xf>
    <xf numFmtId="0" fontId="22" fillId="0" borderId="26"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25" xfId="53" applyFont="1" applyFill="1" applyBorder="1" applyAlignment="1">
      <alignment horizontal="center" vertical="center" wrapText="1"/>
      <protection/>
    </xf>
    <xf numFmtId="0" fontId="22" fillId="0" borderId="43" xfId="53" applyFont="1" applyFill="1" applyBorder="1" applyAlignment="1">
      <alignment horizontal="center" vertical="center" wrapText="1"/>
      <protection/>
    </xf>
    <xf numFmtId="0" fontId="22" fillId="0" borderId="44" xfId="53" applyFont="1" applyFill="1" applyBorder="1" applyAlignment="1">
      <alignment horizontal="center" vertical="center" wrapText="1"/>
      <protection/>
    </xf>
    <xf numFmtId="0" fontId="22" fillId="0" borderId="15" xfId="53" applyFont="1" applyFill="1" applyBorder="1" applyAlignment="1">
      <alignment horizontal="center" vertical="center" wrapText="1"/>
      <protection/>
    </xf>
    <xf numFmtId="0" fontId="22" fillId="0" borderId="73" xfId="53" applyFont="1" applyFill="1" applyBorder="1" applyAlignment="1">
      <alignment horizontal="center" vertical="center" wrapText="1"/>
      <protection/>
    </xf>
    <xf numFmtId="0" fontId="22" fillId="0" borderId="30" xfId="53" applyFont="1" applyFill="1" applyBorder="1" applyAlignment="1">
      <alignment horizontal="center" vertical="center" wrapText="1"/>
      <protection/>
    </xf>
    <xf numFmtId="0" fontId="22" fillId="0" borderId="25"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67" xfId="53" applyFont="1" applyBorder="1" applyAlignment="1">
      <alignment horizontal="center" vertical="center" wrapText="1"/>
      <protection/>
    </xf>
    <xf numFmtId="0" fontId="22" fillId="0" borderId="39" xfId="53" applyFont="1" applyBorder="1" applyAlignment="1">
      <alignment horizontal="left" vertical="center" wrapText="1"/>
      <protection/>
    </xf>
    <xf numFmtId="0" fontId="3" fillId="0" borderId="48" xfId="0" applyFont="1" applyFill="1" applyBorder="1" applyAlignment="1">
      <alignment vertical="center" wrapText="1"/>
    </xf>
    <xf numFmtId="0" fontId="22" fillId="0" borderId="25" xfId="53" applyFont="1" applyBorder="1" applyAlignment="1">
      <alignment horizontal="center" vertical="center" wrapText="1"/>
      <protection/>
    </xf>
    <xf numFmtId="0" fontId="22" fillId="0" borderId="43" xfId="53" applyFont="1" applyBorder="1" applyAlignment="1">
      <alignment horizontal="center" vertical="center" wrapText="1"/>
      <protection/>
    </xf>
    <xf numFmtId="0" fontId="22" fillId="0" borderId="17" xfId="53" applyFont="1" applyBorder="1" applyAlignment="1">
      <alignment horizontal="center" vertical="center" wrapText="1"/>
      <protection/>
    </xf>
    <xf numFmtId="0" fontId="22" fillId="0" borderId="15" xfId="53" applyFont="1" applyBorder="1" applyAlignment="1">
      <alignment horizontal="center" vertical="center" wrapText="1"/>
      <protection/>
    </xf>
    <xf numFmtId="0" fontId="22" fillId="0" borderId="73" xfId="53" applyFont="1" applyBorder="1" applyAlignment="1">
      <alignment horizontal="center" vertical="center" wrapText="1"/>
      <protection/>
    </xf>
    <xf numFmtId="0" fontId="22" fillId="0" borderId="30" xfId="53" applyFont="1" applyBorder="1" applyAlignment="1">
      <alignment horizontal="center" vertical="center" wrapText="1"/>
      <protection/>
    </xf>
    <xf numFmtId="0" fontId="22" fillId="0" borderId="42" xfId="53" applyFont="1" applyBorder="1" applyAlignment="1">
      <alignment horizontal="left" vertical="center" wrapText="1"/>
      <protection/>
    </xf>
    <xf numFmtId="0" fontId="3" fillId="0" borderId="24" xfId="0" applyFont="1" applyBorder="1" applyAlignment="1">
      <alignment vertical="center" wrapText="1"/>
    </xf>
    <xf numFmtId="0" fontId="3" fillId="0" borderId="40" xfId="0" applyFont="1" applyBorder="1" applyAlignment="1">
      <alignment vertical="center" wrapText="1"/>
    </xf>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40" xfId="0" applyBorder="1" applyAlignment="1">
      <alignment horizontal="center" vertical="center" wrapText="1"/>
    </xf>
    <xf numFmtId="0" fontId="0" fillId="0" borderId="40" xfId="0" applyBorder="1" applyAlignment="1">
      <alignment horizontal="center" vertical="center"/>
    </xf>
    <xf numFmtId="0" fontId="0" fillId="0" borderId="40" xfId="0" applyFont="1" applyBorder="1" applyAlignment="1">
      <alignment horizontal="center" vertical="center" wrapText="1"/>
    </xf>
    <xf numFmtId="0" fontId="0" fillId="0" borderId="40" xfId="0" applyFont="1" applyBorder="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6" fillId="36" borderId="0" xfId="0" applyFont="1" applyFill="1" applyAlignment="1">
      <alignment horizontal="center"/>
    </xf>
    <xf numFmtId="0" fontId="61" fillId="0" borderId="0" xfId="0" applyFont="1" applyFill="1" applyAlignment="1">
      <alignment horizontal="center" vertical="center"/>
    </xf>
    <xf numFmtId="0" fontId="8" fillId="2" borderId="34" xfId="0" applyFont="1" applyFill="1" applyBorder="1" applyAlignment="1">
      <alignment horizontal="center"/>
    </xf>
    <xf numFmtId="0" fontId="8" fillId="2" borderId="104" xfId="0" applyFont="1" applyFill="1" applyBorder="1" applyAlignment="1">
      <alignment horizontal="center"/>
    </xf>
    <xf numFmtId="0" fontId="8" fillId="2" borderId="35" xfId="0" applyFont="1" applyFill="1" applyBorder="1" applyAlignment="1">
      <alignment horizontal="center"/>
    </xf>
    <xf numFmtId="0" fontId="0" fillId="0" borderId="28" xfId="0"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0" fillId="0" borderId="0" xfId="0" applyBorder="1" applyAlignment="1">
      <alignment horizontal="center"/>
    </xf>
    <xf numFmtId="0" fontId="7" fillId="0" borderId="85" xfId="0" applyFont="1" applyBorder="1" applyAlignment="1">
      <alignment horizontal="center" vertical="center"/>
    </xf>
    <xf numFmtId="0" fontId="7" fillId="0" borderId="39" xfId="0" applyFont="1" applyBorder="1" applyAlignment="1">
      <alignment horizontal="center" vertical="center"/>
    </xf>
    <xf numFmtId="0" fontId="7" fillId="0" borderId="72" xfId="0" applyFont="1" applyBorder="1" applyAlignment="1">
      <alignment horizontal="center" vertical="center"/>
    </xf>
    <xf numFmtId="0" fontId="7" fillId="0" borderId="87" xfId="0" applyFont="1" applyBorder="1" applyAlignment="1">
      <alignment horizontal="center"/>
    </xf>
    <xf numFmtId="0" fontId="7" fillId="0" borderId="42" xfId="0" applyFont="1" applyBorder="1" applyAlignment="1">
      <alignment horizontal="center"/>
    </xf>
    <xf numFmtId="0" fontId="7" fillId="0" borderId="53" xfId="0" applyFont="1" applyBorder="1" applyAlignment="1">
      <alignment horizontal="center"/>
    </xf>
    <xf numFmtId="0" fontId="8" fillId="46" borderId="31" xfId="0" applyFont="1" applyFill="1" applyBorder="1" applyAlignment="1">
      <alignment horizontal="left"/>
    </xf>
    <xf numFmtId="0" fontId="8" fillId="46" borderId="20" xfId="0" applyFont="1" applyFill="1" applyBorder="1" applyAlignment="1">
      <alignment horizontal="left"/>
    </xf>
    <xf numFmtId="0" fontId="8" fillId="46" borderId="28" xfId="0" applyFont="1" applyFill="1" applyBorder="1" applyAlignment="1">
      <alignment horizontal="left"/>
    </xf>
    <xf numFmtId="0" fontId="7" fillId="0" borderId="94"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4" fillId="50" borderId="34" xfId="0" applyFont="1" applyFill="1" applyBorder="1" applyAlignment="1">
      <alignment horizontal="left" vertical="center" wrapText="1"/>
    </xf>
    <xf numFmtId="0" fontId="4" fillId="50" borderId="104" xfId="0" applyFont="1" applyFill="1" applyBorder="1" applyAlignment="1">
      <alignment horizontal="left" vertical="center" wrapText="1"/>
    </xf>
    <xf numFmtId="0" fontId="4" fillId="50" borderId="35" xfId="0" applyFont="1" applyFill="1" applyBorder="1" applyAlignment="1">
      <alignment horizontal="left" vertical="center" wrapText="1"/>
    </xf>
    <xf numFmtId="0" fontId="4" fillId="0" borderId="34"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19" fillId="44" borderId="31" xfId="0" applyFont="1" applyFill="1" applyBorder="1" applyAlignment="1">
      <alignment horizontal="center" vertical="center" wrapText="1"/>
    </xf>
    <xf numFmtId="0" fontId="19" fillId="44" borderId="20" xfId="0" applyFont="1" applyFill="1" applyBorder="1" applyAlignment="1">
      <alignment horizontal="center" vertical="center" wrapText="1"/>
    </xf>
    <xf numFmtId="0" fontId="19" fillId="44" borderId="28" xfId="0" applyFont="1" applyFill="1" applyBorder="1" applyAlignment="1">
      <alignment horizontal="center" vertical="center" wrapText="1"/>
    </xf>
    <xf numFmtId="0" fontId="19" fillId="44" borderId="33" xfId="0" applyFont="1" applyFill="1" applyBorder="1" applyAlignment="1">
      <alignment horizontal="center" vertical="center" wrapText="1"/>
    </xf>
    <xf numFmtId="0" fontId="19" fillId="44" borderId="21" xfId="0" applyFont="1" applyFill="1" applyBorder="1" applyAlignment="1">
      <alignment horizontal="center" vertical="center" wrapText="1"/>
    </xf>
    <xf numFmtId="0" fontId="19" fillId="44" borderId="30" xfId="0" applyFont="1" applyFill="1" applyBorder="1" applyAlignment="1">
      <alignment horizontal="center" vertical="center" wrapText="1"/>
    </xf>
    <xf numFmtId="0" fontId="4" fillId="50" borderId="31" xfId="0" applyFont="1" applyFill="1" applyBorder="1" applyAlignment="1">
      <alignment horizontal="left" vertical="center" wrapText="1"/>
    </xf>
    <xf numFmtId="0" fontId="4" fillId="50" borderId="20" xfId="0" applyFont="1" applyFill="1" applyBorder="1" applyAlignment="1">
      <alignment horizontal="left" vertical="center" wrapText="1"/>
    </xf>
    <xf numFmtId="0" fontId="4" fillId="50" borderId="28" xfId="0" applyFont="1" applyFill="1" applyBorder="1" applyAlignment="1">
      <alignment horizontal="left" vertical="center" wrapText="1"/>
    </xf>
    <xf numFmtId="0" fontId="4" fillId="50" borderId="32" xfId="0" applyFont="1" applyFill="1" applyBorder="1" applyAlignment="1">
      <alignment horizontal="left" vertical="center" wrapText="1"/>
    </xf>
    <xf numFmtId="0" fontId="4" fillId="50" borderId="0"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21" xfId="0" applyFont="1" applyBorder="1" applyAlignment="1">
      <alignment horizontal="left" vertical="center" wrapText="1"/>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174" fontId="5" fillId="0" borderId="0" xfId="0" applyNumberFormat="1" applyFont="1" applyBorder="1" applyAlignment="1">
      <alignment horizontal="center" vertical="center"/>
    </xf>
    <xf numFmtId="174" fontId="5" fillId="0" borderId="29" xfId="0" applyNumberFormat="1" applyFont="1" applyBorder="1" applyAlignment="1">
      <alignment horizontal="center" vertical="center"/>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47" borderId="34" xfId="0" applyFont="1" applyFill="1" applyBorder="1" applyAlignment="1">
      <alignment horizontal="center" vertical="center"/>
    </xf>
    <xf numFmtId="0" fontId="4" fillId="47" borderId="104" xfId="0" applyFont="1" applyFill="1" applyBorder="1" applyAlignment="1">
      <alignment horizontal="center" vertical="center"/>
    </xf>
    <xf numFmtId="0" fontId="4" fillId="50" borderId="31" xfId="53" applyFont="1" applyFill="1" applyBorder="1" applyAlignment="1">
      <alignment horizontal="left" vertical="center" wrapText="1"/>
      <protection/>
    </xf>
    <xf numFmtId="0" fontId="4" fillId="50" borderId="20" xfId="53" applyFont="1" applyFill="1" applyBorder="1" applyAlignment="1">
      <alignment horizontal="left" vertical="center" wrapText="1"/>
      <protection/>
    </xf>
    <xf numFmtId="0" fontId="4" fillId="50" borderId="28" xfId="53" applyFont="1" applyFill="1" applyBorder="1" applyAlignment="1">
      <alignment horizontal="left" vertical="center" wrapText="1"/>
      <protection/>
    </xf>
    <xf numFmtId="0" fontId="4" fillId="0" borderId="33" xfId="53" applyFont="1" applyBorder="1" applyAlignment="1">
      <alignment horizontal="center" vertical="center" wrapText="1"/>
      <protection/>
    </xf>
    <xf numFmtId="0" fontId="4" fillId="0" borderId="21" xfId="53" applyFont="1" applyBorder="1" applyAlignment="1">
      <alignment horizontal="center" vertical="center" wrapText="1"/>
      <protection/>
    </xf>
    <xf numFmtId="0" fontId="4" fillId="0" borderId="30" xfId="53" applyFont="1" applyBorder="1" applyAlignment="1">
      <alignment horizontal="center" vertical="center" wrapText="1"/>
      <protection/>
    </xf>
    <xf numFmtId="0" fontId="4" fillId="0" borderId="34" xfId="53" applyFont="1" applyBorder="1" applyAlignment="1">
      <alignment horizontal="left" vertical="center" wrapText="1"/>
      <protection/>
    </xf>
    <xf numFmtId="0" fontId="4" fillId="0" borderId="104" xfId="53" applyFont="1" applyBorder="1" applyAlignment="1">
      <alignment horizontal="left" vertical="center" wrapText="1"/>
      <protection/>
    </xf>
    <xf numFmtId="0" fontId="4" fillId="0" borderId="35" xfId="53" applyFont="1" applyBorder="1" applyAlignment="1">
      <alignment horizontal="left" vertical="center" wrapText="1"/>
      <protection/>
    </xf>
    <xf numFmtId="0" fontId="4" fillId="50" borderId="34" xfId="53" applyFont="1" applyFill="1" applyBorder="1" applyAlignment="1">
      <alignment horizontal="left" vertical="center" wrapText="1"/>
      <protection/>
    </xf>
    <xf numFmtId="0" fontId="4" fillId="50" borderId="104" xfId="53" applyFont="1" applyFill="1" applyBorder="1" applyAlignment="1">
      <alignment horizontal="left" vertical="center" wrapText="1"/>
      <protection/>
    </xf>
    <xf numFmtId="174" fontId="5" fillId="0" borderId="0" xfId="0" applyNumberFormat="1" applyFont="1" applyBorder="1" applyAlignment="1">
      <alignment horizontal="left" vertical="center"/>
    </xf>
    <xf numFmtId="174" fontId="5" fillId="0" borderId="29" xfId="0" applyNumberFormat="1" applyFont="1" applyBorder="1" applyAlignment="1">
      <alignment horizontal="left" vertical="center"/>
    </xf>
    <xf numFmtId="0" fontId="4" fillId="0" borderId="0" xfId="0" applyFont="1" applyBorder="1" applyAlignment="1">
      <alignment horizontal="center" vertical="center" wrapText="1"/>
    </xf>
    <xf numFmtId="0" fontId="4" fillId="0" borderId="34" xfId="0" applyFont="1" applyFill="1" applyBorder="1" applyAlignment="1">
      <alignment horizontal="center" vertical="center"/>
    </xf>
    <xf numFmtId="0" fontId="4" fillId="0" borderId="104" xfId="0" applyFont="1" applyFill="1" applyBorder="1" applyAlignment="1">
      <alignment horizontal="center" vertical="center"/>
    </xf>
    <xf numFmtId="0" fontId="5" fillId="0" borderId="20" xfId="0" applyFont="1" applyBorder="1" applyAlignment="1">
      <alignment horizontal="left" vertical="center"/>
    </xf>
    <xf numFmtId="0" fontId="5" fillId="0" borderId="28" xfId="0" applyFont="1" applyBorder="1" applyAlignment="1">
      <alignment horizontal="left" vertical="center"/>
    </xf>
    <xf numFmtId="0" fontId="4" fillId="0" borderId="34" xfId="53" applyFont="1" applyBorder="1" applyAlignment="1">
      <alignment horizontal="center" vertical="center" wrapText="1"/>
      <protection/>
    </xf>
    <xf numFmtId="0" fontId="4" fillId="0" borderId="104" xfId="53" applyFont="1" applyBorder="1" applyAlignment="1">
      <alignment horizontal="center" vertical="center" wrapText="1"/>
      <protection/>
    </xf>
    <xf numFmtId="0" fontId="4" fillId="0" borderId="35" xfId="53" applyFont="1" applyBorder="1" applyAlignment="1">
      <alignment horizontal="center" vertical="center" wrapText="1"/>
      <protection/>
    </xf>
    <xf numFmtId="0" fontId="4" fillId="50" borderId="35" xfId="53" applyFont="1" applyFill="1" applyBorder="1" applyAlignment="1">
      <alignment horizontal="left" vertical="center" wrapText="1"/>
      <protection/>
    </xf>
    <xf numFmtId="0" fontId="4" fillId="0" borderId="33"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62" fillId="0" borderId="0" xfId="53" applyFont="1" applyAlignment="1">
      <alignment horizontal="left" vertical="center" wrapText="1"/>
      <protection/>
    </xf>
    <xf numFmtId="0" fontId="5" fillId="0" borderId="105" xfId="53" applyFont="1" applyBorder="1" applyAlignment="1">
      <alignment horizontal="center" vertical="center"/>
      <protection/>
    </xf>
    <xf numFmtId="0" fontId="5" fillId="0" borderId="106" xfId="53" applyFont="1" applyBorder="1" applyAlignment="1">
      <alignment horizontal="center" vertical="center"/>
      <protection/>
    </xf>
    <xf numFmtId="0" fontId="4" fillId="0" borderId="31" xfId="53" applyFont="1" applyBorder="1" applyAlignment="1">
      <alignment horizontal="left" vertical="center" wrapText="1"/>
      <protection/>
    </xf>
    <xf numFmtId="0" fontId="4" fillId="0" borderId="20" xfId="53" applyFont="1" applyBorder="1" applyAlignment="1">
      <alignment horizontal="left" vertical="center" wrapText="1"/>
      <protection/>
    </xf>
    <xf numFmtId="174" fontId="5" fillId="0" borderId="0" xfId="53" applyNumberFormat="1" applyFont="1" applyBorder="1" applyAlignment="1">
      <alignment horizontal="center" vertical="center"/>
      <protection/>
    </xf>
    <xf numFmtId="174" fontId="5" fillId="0" borderId="107" xfId="53" applyNumberFormat="1" applyFont="1" applyBorder="1" applyAlignment="1">
      <alignment horizontal="center" vertical="center"/>
      <protection/>
    </xf>
    <xf numFmtId="0" fontId="4" fillId="0" borderId="32" xfId="53" applyFont="1" applyBorder="1" applyAlignment="1">
      <alignment horizontal="left" vertical="center" wrapText="1"/>
      <protection/>
    </xf>
    <xf numFmtId="0" fontId="4" fillId="0" borderId="0" xfId="53" applyFont="1" applyBorder="1" applyAlignment="1">
      <alignment horizontal="left" vertical="center" wrapText="1"/>
      <protection/>
    </xf>
    <xf numFmtId="0" fontId="5" fillId="0" borderId="105" xfId="53" applyFont="1" applyFill="1" applyBorder="1" applyAlignment="1">
      <alignment horizontal="center" vertical="center"/>
      <protection/>
    </xf>
    <xf numFmtId="0" fontId="5" fillId="0" borderId="106" xfId="53" applyFont="1" applyFill="1" applyBorder="1" applyAlignment="1">
      <alignment horizontal="center" vertical="center"/>
      <protection/>
    </xf>
    <xf numFmtId="0" fontId="4" fillId="0" borderId="31" xfId="53" applyFont="1" applyFill="1" applyBorder="1" applyAlignment="1">
      <alignment horizontal="left" vertical="center" wrapText="1"/>
      <protection/>
    </xf>
    <xf numFmtId="0" fontId="4" fillId="0" borderId="20" xfId="53" applyFont="1" applyFill="1" applyBorder="1" applyAlignment="1">
      <alignment horizontal="left" vertical="center" wrapText="1"/>
      <protection/>
    </xf>
    <xf numFmtId="0" fontId="4" fillId="0" borderId="0" xfId="0" applyFont="1" applyFill="1" applyBorder="1" applyAlignment="1">
      <alignment horizontal="center" vertical="center" wrapText="1"/>
    </xf>
    <xf numFmtId="174" fontId="5" fillId="0" borderId="0" xfId="53" applyNumberFormat="1" applyFont="1" applyFill="1" applyBorder="1" applyAlignment="1">
      <alignment horizontal="center" vertical="center"/>
      <protection/>
    </xf>
    <xf numFmtId="174" fontId="5" fillId="0" borderId="107" xfId="53" applyNumberFormat="1" applyFont="1" applyFill="1" applyBorder="1" applyAlignment="1">
      <alignment horizontal="center" vertical="center"/>
      <protection/>
    </xf>
    <xf numFmtId="0" fontId="4" fillId="0" borderId="32"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4" fillId="0" borderId="33" xfId="53" applyFont="1" applyFill="1" applyBorder="1" applyAlignment="1">
      <alignment horizontal="left" vertical="center" wrapText="1"/>
      <protection/>
    </xf>
    <xf numFmtId="0" fontId="4" fillId="0" borderId="21" xfId="53" applyFont="1" applyFill="1" applyBorder="1" applyAlignment="1">
      <alignment horizontal="left" vertical="center" wrapText="1"/>
      <protection/>
    </xf>
    <xf numFmtId="0" fontId="5" fillId="0" borderId="2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51" borderId="62" xfId="0" applyFont="1" applyFill="1" applyBorder="1" applyAlignment="1">
      <alignment horizontal="center"/>
    </xf>
    <xf numFmtId="0" fontId="5" fillId="51" borderId="67" xfId="0" applyFont="1" applyFill="1" applyBorder="1" applyAlignment="1">
      <alignment horizontal="center"/>
    </xf>
    <xf numFmtId="0" fontId="63" fillId="47" borderId="90" xfId="0" applyFont="1" applyFill="1" applyBorder="1" applyAlignment="1">
      <alignment horizontal="center"/>
    </xf>
    <xf numFmtId="0" fontId="63" fillId="47" borderId="67" xfId="0" applyFont="1" applyFill="1" applyBorder="1" applyAlignment="1">
      <alignment horizontal="center"/>
    </xf>
    <xf numFmtId="0" fontId="5" fillId="47" borderId="90" xfId="0" applyFont="1" applyFill="1" applyBorder="1" applyAlignment="1">
      <alignment horizontal="center"/>
    </xf>
    <xf numFmtId="0" fontId="5" fillId="47" borderId="67" xfId="0" applyFont="1" applyFill="1" applyBorder="1" applyAlignment="1">
      <alignment horizontal="center"/>
    </xf>
    <xf numFmtId="0" fontId="15" fillId="0" borderId="0" xfId="0" applyFont="1" applyAlignment="1">
      <alignment horizont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ont>
        <color indexed="9"/>
      </font>
      <fill>
        <patternFill patternType="gray125"/>
      </fill>
    </dxf>
    <dxf>
      <font>
        <color indexed="9"/>
      </font>
      <fill>
        <patternFill patternType="gray125"/>
      </fill>
    </dxf>
    <dxf>
      <font>
        <color indexed="9"/>
      </font>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1</xdr:row>
      <xdr:rowOff>66675</xdr:rowOff>
    </xdr:from>
    <xdr:to>
      <xdr:col>11</xdr:col>
      <xdr:colOff>733425</xdr:colOff>
      <xdr:row>7</xdr:row>
      <xdr:rowOff>95250</xdr:rowOff>
    </xdr:to>
    <xdr:sp>
      <xdr:nvSpPr>
        <xdr:cNvPr id="1" name="WordArt 2"/>
        <xdr:cNvSpPr>
          <a:spLocks/>
        </xdr:cNvSpPr>
      </xdr:nvSpPr>
      <xdr:spPr>
        <a:xfrm>
          <a:off x="2447925" y="228600"/>
          <a:ext cx="6572250" cy="100012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twoCellAnchor>
    <xdr:from>
      <xdr:col>0</xdr:col>
      <xdr:colOff>28575</xdr:colOff>
      <xdr:row>10</xdr:row>
      <xdr:rowOff>114300</xdr:rowOff>
    </xdr:from>
    <xdr:to>
      <xdr:col>4</xdr:col>
      <xdr:colOff>152400</xdr:colOff>
      <xdr:row>14</xdr:row>
      <xdr:rowOff>123825</xdr:rowOff>
    </xdr:to>
    <xdr:sp>
      <xdr:nvSpPr>
        <xdr:cNvPr id="2" name="AutoShape 3"/>
        <xdr:cNvSpPr>
          <a:spLocks/>
        </xdr:cNvSpPr>
      </xdr:nvSpPr>
      <xdr:spPr>
        <a:xfrm>
          <a:off x="28575" y="1733550"/>
          <a:ext cx="3286125" cy="857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10</xdr:row>
      <xdr:rowOff>114300</xdr:rowOff>
    </xdr:from>
    <xdr:to>
      <xdr:col>12</xdr:col>
      <xdr:colOff>200025</xdr:colOff>
      <xdr:row>14</xdr:row>
      <xdr:rowOff>123825</xdr:rowOff>
    </xdr:to>
    <xdr:sp>
      <xdr:nvSpPr>
        <xdr:cNvPr id="3" name="AutoShape 4"/>
        <xdr:cNvSpPr>
          <a:spLocks/>
        </xdr:cNvSpPr>
      </xdr:nvSpPr>
      <xdr:spPr>
        <a:xfrm>
          <a:off x="3514725" y="1733550"/>
          <a:ext cx="6172200" cy="857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76200</xdr:rowOff>
    </xdr:from>
    <xdr:to>
      <xdr:col>12</xdr:col>
      <xdr:colOff>219075</xdr:colOff>
      <xdr:row>86</xdr:row>
      <xdr:rowOff>152400</xdr:rowOff>
    </xdr:to>
    <xdr:sp>
      <xdr:nvSpPr>
        <xdr:cNvPr id="4" name="AutoShape 5"/>
        <xdr:cNvSpPr>
          <a:spLocks/>
        </xdr:cNvSpPr>
      </xdr:nvSpPr>
      <xdr:spPr>
        <a:xfrm>
          <a:off x="0" y="16154400"/>
          <a:ext cx="9705975" cy="523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17</xdr:row>
      <xdr:rowOff>66675</xdr:rowOff>
    </xdr:from>
    <xdr:to>
      <xdr:col>12</xdr:col>
      <xdr:colOff>266700</xdr:colOff>
      <xdr:row>44</xdr:row>
      <xdr:rowOff>161925</xdr:rowOff>
    </xdr:to>
    <xdr:sp>
      <xdr:nvSpPr>
        <xdr:cNvPr id="5" name="AutoShape 6"/>
        <xdr:cNvSpPr>
          <a:spLocks/>
        </xdr:cNvSpPr>
      </xdr:nvSpPr>
      <xdr:spPr>
        <a:xfrm>
          <a:off x="28575" y="3105150"/>
          <a:ext cx="9725025" cy="52863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47</xdr:row>
      <xdr:rowOff>76200</xdr:rowOff>
    </xdr:from>
    <xdr:to>
      <xdr:col>12</xdr:col>
      <xdr:colOff>304800</xdr:colOff>
      <xdr:row>78</xdr:row>
      <xdr:rowOff>47625</xdr:rowOff>
    </xdr:to>
    <xdr:sp>
      <xdr:nvSpPr>
        <xdr:cNvPr id="6" name="AutoShape 7"/>
        <xdr:cNvSpPr>
          <a:spLocks/>
        </xdr:cNvSpPr>
      </xdr:nvSpPr>
      <xdr:spPr>
        <a:xfrm>
          <a:off x="19050" y="8877300"/>
          <a:ext cx="9772650" cy="61055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142875</xdr:rowOff>
    </xdr:from>
    <xdr:to>
      <xdr:col>11</xdr:col>
      <xdr:colOff>361950</xdr:colOff>
      <xdr:row>3</xdr:row>
      <xdr:rowOff>104775</xdr:rowOff>
    </xdr:to>
    <xdr:sp>
      <xdr:nvSpPr>
        <xdr:cNvPr id="1" name="WordArt 7"/>
        <xdr:cNvSpPr>
          <a:spLocks/>
        </xdr:cNvSpPr>
      </xdr:nvSpPr>
      <xdr:spPr>
        <a:xfrm>
          <a:off x="4781550" y="142875"/>
          <a:ext cx="7010400" cy="13335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0</xdr:rowOff>
    </xdr:from>
    <xdr:to>
      <xdr:col>11</xdr:col>
      <xdr:colOff>133350</xdr:colOff>
      <xdr:row>2</xdr:row>
      <xdr:rowOff>190500</xdr:rowOff>
    </xdr:to>
    <xdr:sp>
      <xdr:nvSpPr>
        <xdr:cNvPr id="1" name="WordArt 7"/>
        <xdr:cNvSpPr>
          <a:spLocks/>
        </xdr:cNvSpPr>
      </xdr:nvSpPr>
      <xdr:spPr>
        <a:xfrm>
          <a:off x="4552950" y="0"/>
          <a:ext cx="7010400" cy="134302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0</xdr:rowOff>
    </xdr:from>
    <xdr:to>
      <xdr:col>13</xdr:col>
      <xdr:colOff>57150</xdr:colOff>
      <xdr:row>2</xdr:row>
      <xdr:rowOff>180975</xdr:rowOff>
    </xdr:to>
    <xdr:sp>
      <xdr:nvSpPr>
        <xdr:cNvPr id="1" name="WordArt 7"/>
        <xdr:cNvSpPr>
          <a:spLocks/>
        </xdr:cNvSpPr>
      </xdr:nvSpPr>
      <xdr:spPr>
        <a:xfrm>
          <a:off x="5638800" y="0"/>
          <a:ext cx="7010400" cy="13335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123825</xdr:rowOff>
    </xdr:from>
    <xdr:to>
      <xdr:col>13</xdr:col>
      <xdr:colOff>723900</xdr:colOff>
      <xdr:row>3</xdr:row>
      <xdr:rowOff>85725</xdr:rowOff>
    </xdr:to>
    <xdr:sp>
      <xdr:nvSpPr>
        <xdr:cNvPr id="1" name="WordArt 7"/>
        <xdr:cNvSpPr>
          <a:spLocks/>
        </xdr:cNvSpPr>
      </xdr:nvSpPr>
      <xdr:spPr>
        <a:xfrm>
          <a:off x="6305550" y="123825"/>
          <a:ext cx="7010400" cy="13335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123825</xdr:rowOff>
    </xdr:from>
    <xdr:to>
      <xdr:col>13</xdr:col>
      <xdr:colOff>723900</xdr:colOff>
      <xdr:row>3</xdr:row>
      <xdr:rowOff>104775</xdr:rowOff>
    </xdr:to>
    <xdr:sp>
      <xdr:nvSpPr>
        <xdr:cNvPr id="1" name="WordArt 7"/>
        <xdr:cNvSpPr>
          <a:spLocks/>
        </xdr:cNvSpPr>
      </xdr:nvSpPr>
      <xdr:spPr>
        <a:xfrm>
          <a:off x="6305550" y="123825"/>
          <a:ext cx="7010400" cy="13335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0</xdr:rowOff>
    </xdr:from>
    <xdr:to>
      <xdr:col>12</xdr:col>
      <xdr:colOff>104775</xdr:colOff>
      <xdr:row>1</xdr:row>
      <xdr:rowOff>114300</xdr:rowOff>
    </xdr:to>
    <xdr:sp>
      <xdr:nvSpPr>
        <xdr:cNvPr id="1" name="WordArt 7"/>
        <xdr:cNvSpPr>
          <a:spLocks/>
        </xdr:cNvSpPr>
      </xdr:nvSpPr>
      <xdr:spPr>
        <a:xfrm>
          <a:off x="5410200" y="0"/>
          <a:ext cx="6705600" cy="107632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0</xdr:rowOff>
    </xdr:from>
    <xdr:to>
      <xdr:col>12</xdr:col>
      <xdr:colOff>104775</xdr:colOff>
      <xdr:row>1</xdr:row>
      <xdr:rowOff>114300</xdr:rowOff>
    </xdr:to>
    <xdr:sp>
      <xdr:nvSpPr>
        <xdr:cNvPr id="1" name="WordArt 7"/>
        <xdr:cNvSpPr>
          <a:spLocks/>
        </xdr:cNvSpPr>
      </xdr:nvSpPr>
      <xdr:spPr>
        <a:xfrm>
          <a:off x="5410200" y="0"/>
          <a:ext cx="6705600" cy="107632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2466975</xdr:colOff>
      <xdr:row>0</xdr:row>
      <xdr:rowOff>152400</xdr:rowOff>
    </xdr:from>
    <xdr:to>
      <xdr:col>4</xdr:col>
      <xdr:colOff>590550</xdr:colOff>
      <xdr:row>3</xdr:row>
      <xdr:rowOff>9525</xdr:rowOff>
    </xdr:to>
    <xdr:sp>
      <xdr:nvSpPr>
        <xdr:cNvPr id="1" name="WordArt 7"/>
        <xdr:cNvSpPr>
          <a:spLocks/>
        </xdr:cNvSpPr>
      </xdr:nvSpPr>
      <xdr:spPr>
        <a:xfrm>
          <a:off x="2705100" y="152400"/>
          <a:ext cx="4857750" cy="6858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100000"/>
                  </a:srgbClr>
                </a:outerShdw>
              </a:effectLst>
              <a:latin typeface="Arial Black"/>
              <a:cs typeface="Arial Black"/>
            </a:rPr>
            <a:t>Evaluation des risquesDocument unique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1:P100"/>
  <sheetViews>
    <sheetView zoomScalePageLayoutView="0" workbookViewId="0" topLeftCell="A1">
      <selection activeCell="T43" sqref="T43"/>
    </sheetView>
  </sheetViews>
  <sheetFormatPr defaultColWidth="11.421875" defaultRowHeight="12.75"/>
  <cols>
    <col min="1" max="1" width="3.57421875" style="0" customWidth="1"/>
    <col min="2" max="2" width="14.28125" style="0" customWidth="1"/>
    <col min="3" max="3" width="12.7109375" style="0" bestFit="1" customWidth="1"/>
    <col min="4" max="4" width="16.8515625" style="0" customWidth="1"/>
    <col min="5" max="5" width="4.28125" style="0" customWidth="1"/>
    <col min="6" max="6" width="2.7109375" style="0" customWidth="1"/>
    <col min="7" max="7" width="17.421875" style="0" customWidth="1"/>
    <col min="9" max="9" width="19.140625" style="0" customWidth="1"/>
    <col min="10" max="10" width="10.421875" style="0" customWidth="1"/>
    <col min="12" max="12" width="18.00390625" style="0" customWidth="1"/>
    <col min="13" max="13" width="8.28125" style="0" customWidth="1"/>
  </cols>
  <sheetData>
    <row r="11" spans="1:7" ht="15">
      <c r="A11" s="15"/>
      <c r="B11" s="15"/>
      <c r="C11" s="15"/>
      <c r="D11" s="15"/>
      <c r="E11" s="15"/>
      <c r="F11" s="15"/>
      <c r="G11" s="15"/>
    </row>
    <row r="12" spans="2:12" ht="15.75">
      <c r="B12" s="24" t="s">
        <v>61</v>
      </c>
      <c r="C12" s="24"/>
      <c r="D12" s="26"/>
      <c r="G12" s="24" t="s">
        <v>62</v>
      </c>
      <c r="H12" s="26"/>
      <c r="I12" s="26"/>
      <c r="J12" s="26"/>
      <c r="K12" s="26"/>
      <c r="L12" s="26"/>
    </row>
    <row r="13" spans="1:7" ht="18">
      <c r="A13" s="18"/>
      <c r="B13" s="57" t="s">
        <v>0</v>
      </c>
      <c r="C13" s="17"/>
      <c r="D13" s="17"/>
      <c r="E13" s="15"/>
      <c r="G13" s="16"/>
    </row>
    <row r="14" spans="1:9" ht="18">
      <c r="A14" s="15"/>
      <c r="B14" s="58" t="s">
        <v>1</v>
      </c>
      <c r="C14" s="19"/>
      <c r="D14" s="19"/>
      <c r="E14" s="15"/>
      <c r="F14" s="15"/>
      <c r="G14" s="59"/>
      <c r="H14" s="20"/>
      <c r="I14" s="20"/>
    </row>
    <row r="15" spans="1:7" ht="15">
      <c r="A15" s="15"/>
      <c r="B15" s="15"/>
      <c r="C15" s="15"/>
      <c r="D15" s="15"/>
      <c r="E15" s="15"/>
      <c r="F15" s="15"/>
      <c r="G15" s="15"/>
    </row>
    <row r="16" spans="1:7" ht="15">
      <c r="A16" s="15"/>
      <c r="B16" s="15"/>
      <c r="C16" s="15"/>
      <c r="D16" s="15"/>
      <c r="E16" s="15"/>
      <c r="F16" s="15"/>
      <c r="G16" s="15"/>
    </row>
    <row r="17" spans="1:7" ht="15">
      <c r="A17" s="15"/>
      <c r="B17" s="15"/>
      <c r="C17" s="15"/>
      <c r="D17" s="15"/>
      <c r="E17" s="15"/>
      <c r="F17" s="15"/>
      <c r="G17" s="15"/>
    </row>
    <row r="18" spans="1:7" ht="15">
      <c r="A18" s="15"/>
      <c r="B18" s="15"/>
      <c r="C18" s="15"/>
      <c r="D18" s="15"/>
      <c r="E18" s="15"/>
      <c r="F18" s="15"/>
      <c r="G18" s="15"/>
    </row>
    <row r="19" s="15" customFormat="1" ht="11.25" customHeight="1"/>
    <row r="20" spans="2:12" s="15" customFormat="1" ht="21.75" customHeight="1">
      <c r="B20" s="24" t="s">
        <v>60</v>
      </c>
      <c r="C20" s="25"/>
      <c r="D20" s="25"/>
      <c r="E20" s="25"/>
      <c r="F20" s="25"/>
      <c r="G20" s="25"/>
      <c r="H20" s="25"/>
      <c r="I20" s="25"/>
      <c r="J20" s="25"/>
      <c r="K20" s="25"/>
      <c r="L20" s="25"/>
    </row>
    <row r="21" spans="1:10" s="15" customFormat="1" ht="15.75">
      <c r="A21" s="16"/>
      <c r="B21" s="23" t="s">
        <v>58</v>
      </c>
      <c r="D21" s="23" t="s">
        <v>59</v>
      </c>
      <c r="E21" s="23"/>
      <c r="F21" s="23"/>
      <c r="H21" s="23" t="s">
        <v>58</v>
      </c>
      <c r="J21" s="23" t="s">
        <v>59</v>
      </c>
    </row>
    <row r="22" spans="2:10" s="15" customFormat="1" ht="15">
      <c r="B22" s="69"/>
      <c r="E22" s="22"/>
      <c r="F22" s="21"/>
      <c r="H22" s="69"/>
      <c r="I22" s="22"/>
      <c r="J22" s="22"/>
    </row>
    <row r="23" spans="2:10" s="15" customFormat="1" ht="15">
      <c r="B23" s="69"/>
      <c r="H23" s="70"/>
      <c r="I23" s="22"/>
      <c r="J23" s="22"/>
    </row>
    <row r="24" spans="2:10" s="15" customFormat="1" ht="15">
      <c r="B24" s="51"/>
      <c r="C24" s="21"/>
      <c r="D24" s="22"/>
      <c r="E24" s="22"/>
      <c r="F24" s="21"/>
      <c r="H24" s="51"/>
      <c r="I24" s="22"/>
      <c r="J24" s="22"/>
    </row>
    <row r="25" spans="2:14" s="15" customFormat="1" ht="15">
      <c r="B25" s="68"/>
      <c r="C25" s="21"/>
      <c r="D25" s="22"/>
      <c r="E25" s="22"/>
      <c r="F25" s="21"/>
      <c r="H25" s="69"/>
      <c r="I25" s="22"/>
      <c r="J25" s="22"/>
      <c r="N25" s="51"/>
    </row>
    <row r="26" spans="2:10" s="15" customFormat="1" ht="15">
      <c r="B26" s="70"/>
      <c r="C26" s="21"/>
      <c r="D26" s="22"/>
      <c r="E26" s="22"/>
      <c r="F26" s="21"/>
      <c r="H26" s="51"/>
      <c r="I26" s="22"/>
      <c r="J26" s="22"/>
    </row>
    <row r="27" spans="2:10" s="15" customFormat="1" ht="15">
      <c r="B27" s="70"/>
      <c r="C27" s="21"/>
      <c r="D27" s="22"/>
      <c r="E27" s="22"/>
      <c r="F27" s="21"/>
      <c r="H27" s="51"/>
      <c r="I27" s="22"/>
      <c r="J27" s="22"/>
    </row>
    <row r="28" spans="2:10" s="15" customFormat="1" ht="15">
      <c r="B28" s="69"/>
      <c r="C28" s="21"/>
      <c r="D28" s="22"/>
      <c r="E28" s="22"/>
      <c r="F28" s="21"/>
      <c r="H28" s="70"/>
      <c r="I28" s="22"/>
      <c r="J28" s="22"/>
    </row>
    <row r="29" spans="2:10" s="15" customFormat="1" ht="15">
      <c r="B29" s="51"/>
      <c r="C29" s="21"/>
      <c r="D29" s="22"/>
      <c r="E29" s="22"/>
      <c r="F29" s="21"/>
      <c r="H29" s="51"/>
      <c r="I29" s="22"/>
      <c r="J29" s="22"/>
    </row>
    <row r="30" spans="2:10" s="15" customFormat="1" ht="15">
      <c r="B30" s="69"/>
      <c r="C30" s="21"/>
      <c r="D30" s="22"/>
      <c r="E30" s="22"/>
      <c r="F30" s="21"/>
      <c r="H30" s="69"/>
      <c r="I30" s="22"/>
      <c r="J30" s="22"/>
    </row>
    <row r="31" spans="2:10" s="15" customFormat="1" ht="15">
      <c r="B31" s="69"/>
      <c r="C31" s="21"/>
      <c r="D31" s="22"/>
      <c r="E31" s="22"/>
      <c r="F31" s="21"/>
      <c r="H31" s="51"/>
      <c r="I31" s="22"/>
      <c r="J31" s="22"/>
    </row>
    <row r="32" spans="2:10" s="15" customFormat="1" ht="15">
      <c r="B32" s="69"/>
      <c r="C32" s="21"/>
      <c r="D32" s="22"/>
      <c r="E32" s="22"/>
      <c r="F32" s="21"/>
      <c r="H32" s="70"/>
      <c r="I32" s="22"/>
      <c r="J32" s="22"/>
    </row>
    <row r="33" spans="2:10" s="15" customFormat="1" ht="15">
      <c r="B33" s="70"/>
      <c r="C33" s="21"/>
      <c r="D33" s="22"/>
      <c r="E33" s="22"/>
      <c r="F33" s="21"/>
      <c r="H33" s="69"/>
      <c r="I33" s="22"/>
      <c r="J33" s="22"/>
    </row>
    <row r="34" spans="2:14" s="15" customFormat="1" ht="15">
      <c r="B34" s="69"/>
      <c r="C34" s="21"/>
      <c r="D34" s="22"/>
      <c r="E34" s="22"/>
      <c r="F34" s="21"/>
      <c r="H34" s="69"/>
      <c r="I34" s="22"/>
      <c r="J34" s="22"/>
      <c r="N34" s="51"/>
    </row>
    <row r="35" spans="2:10" s="15" customFormat="1" ht="15">
      <c r="B35" s="69"/>
      <c r="C35" s="21"/>
      <c r="D35" s="22"/>
      <c r="E35" s="22"/>
      <c r="F35" s="21"/>
      <c r="H35" s="69"/>
      <c r="I35" s="22"/>
      <c r="J35" s="22"/>
    </row>
    <row r="36" spans="2:10" s="15" customFormat="1" ht="15">
      <c r="B36" s="69"/>
      <c r="C36" s="21"/>
      <c r="D36" s="22"/>
      <c r="E36" s="22"/>
      <c r="F36" s="21"/>
      <c r="H36" s="51"/>
      <c r="I36" s="22"/>
      <c r="J36" s="22"/>
    </row>
    <row r="37" spans="2:10" s="15" customFormat="1" ht="15">
      <c r="B37" s="51"/>
      <c r="C37" s="21"/>
      <c r="D37" s="22"/>
      <c r="E37" s="22"/>
      <c r="F37" s="21"/>
      <c r="H37" s="70"/>
      <c r="I37" s="22"/>
      <c r="J37" s="22"/>
    </row>
    <row r="38" spans="2:8" s="15" customFormat="1" ht="15">
      <c r="B38" s="69"/>
      <c r="C38" s="21"/>
      <c r="D38" s="22"/>
      <c r="E38" s="22"/>
      <c r="F38" s="21"/>
      <c r="H38" s="69"/>
    </row>
    <row r="39" spans="2:8" s="15" customFormat="1" ht="15">
      <c r="B39" s="69"/>
      <c r="C39" s="21"/>
      <c r="D39" s="22"/>
      <c r="E39" s="22"/>
      <c r="F39" s="21"/>
      <c r="H39" s="70"/>
    </row>
    <row r="40" spans="2:8" s="15" customFormat="1" ht="15">
      <c r="B40" s="70"/>
      <c r="C40" s="21"/>
      <c r="D40" s="22"/>
      <c r="E40" s="22"/>
      <c r="F40" s="21"/>
      <c r="H40" s="70"/>
    </row>
    <row r="41" spans="2:8" s="15" customFormat="1" ht="15">
      <c r="B41" s="51"/>
      <c r="C41" s="21"/>
      <c r="D41" s="22"/>
      <c r="E41" s="22"/>
      <c r="F41" s="21"/>
      <c r="H41" s="70"/>
    </row>
    <row r="42" spans="2:8" s="15" customFormat="1" ht="15">
      <c r="B42" s="70"/>
      <c r="C42" s="21"/>
      <c r="D42" s="22"/>
      <c r="E42" s="22"/>
      <c r="F42" s="21"/>
      <c r="H42" s="70"/>
    </row>
    <row r="43" spans="2:8" s="15" customFormat="1" ht="15">
      <c r="B43" s="70"/>
      <c r="C43" s="21"/>
      <c r="D43" s="22"/>
      <c r="E43" s="22"/>
      <c r="F43" s="21"/>
      <c r="H43" s="70"/>
    </row>
    <row r="44" spans="2:8" s="15" customFormat="1" ht="15">
      <c r="B44" s="69"/>
      <c r="C44" s="21"/>
      <c r="D44" s="22"/>
      <c r="E44" s="22"/>
      <c r="F44" s="21"/>
      <c r="H44" s="69"/>
    </row>
    <row r="45" s="15" customFormat="1" ht="15"/>
    <row r="46" s="15" customFormat="1" ht="15"/>
    <row r="47" s="15" customFormat="1" ht="15"/>
    <row r="48" s="15" customFormat="1" ht="15"/>
    <row r="49" s="15" customFormat="1" ht="15"/>
    <row r="50" spans="2:12" s="15" customFormat="1" ht="20.25" customHeight="1">
      <c r="B50" s="25"/>
      <c r="C50" s="25"/>
      <c r="D50" s="717" t="s">
        <v>63</v>
      </c>
      <c r="E50" s="717"/>
      <c r="F50" s="717"/>
      <c r="G50" s="717"/>
      <c r="H50" s="717"/>
      <c r="I50" s="717"/>
      <c r="J50" s="717"/>
      <c r="K50" s="717"/>
      <c r="L50" s="717"/>
    </row>
    <row r="51" s="15" customFormat="1" ht="15"/>
    <row r="52" spans="2:12" s="15" customFormat="1" ht="27.75" customHeight="1">
      <c r="B52" s="711" t="s">
        <v>57</v>
      </c>
      <c r="C52" s="711"/>
      <c r="D52" s="711" t="s">
        <v>64</v>
      </c>
      <c r="E52" s="711"/>
      <c r="F52" s="711"/>
      <c r="G52" s="711"/>
      <c r="H52" s="711"/>
      <c r="I52" s="711"/>
      <c r="J52" s="711"/>
      <c r="K52" s="711"/>
      <c r="L52" s="711"/>
    </row>
    <row r="53" spans="2:12" s="15" customFormat="1" ht="15">
      <c r="B53" s="709">
        <v>1</v>
      </c>
      <c r="C53" s="709"/>
      <c r="D53" s="712" t="s">
        <v>161</v>
      </c>
      <c r="E53" s="709"/>
      <c r="F53" s="709"/>
      <c r="G53" s="709"/>
      <c r="H53" s="709"/>
      <c r="I53" s="709"/>
      <c r="J53" s="709"/>
      <c r="K53" s="709"/>
      <c r="L53" s="709"/>
    </row>
    <row r="54" spans="2:16" s="15" customFormat="1" ht="15">
      <c r="B54" s="709"/>
      <c r="C54" s="709"/>
      <c r="D54" s="709"/>
      <c r="E54" s="709"/>
      <c r="F54" s="709"/>
      <c r="G54" s="709"/>
      <c r="H54" s="709"/>
      <c r="I54" s="709"/>
      <c r="J54" s="709"/>
      <c r="K54" s="709"/>
      <c r="L54" s="709"/>
      <c r="P54" s="52"/>
    </row>
    <row r="55" spans="2:12" s="15" customFormat="1" ht="15">
      <c r="B55" s="709">
        <v>2</v>
      </c>
      <c r="C55" s="709"/>
      <c r="D55" s="712" t="s">
        <v>587</v>
      </c>
      <c r="E55" s="709"/>
      <c r="F55" s="709"/>
      <c r="G55" s="709"/>
      <c r="H55" s="709"/>
      <c r="I55" s="709"/>
      <c r="J55" s="709"/>
      <c r="K55" s="709"/>
      <c r="L55" s="709"/>
    </row>
    <row r="56" spans="2:12" s="15" customFormat="1" ht="15">
      <c r="B56" s="709"/>
      <c r="C56" s="709"/>
      <c r="D56" s="709"/>
      <c r="E56" s="709"/>
      <c r="F56" s="709"/>
      <c r="G56" s="709"/>
      <c r="H56" s="709"/>
      <c r="I56" s="709"/>
      <c r="J56" s="709"/>
      <c r="K56" s="709"/>
      <c r="L56" s="709"/>
    </row>
    <row r="57" spans="2:16" s="15" customFormat="1" ht="15">
      <c r="B57" s="709">
        <v>3</v>
      </c>
      <c r="C57" s="709"/>
      <c r="D57" s="712" t="s">
        <v>657</v>
      </c>
      <c r="E57" s="709"/>
      <c r="F57" s="709"/>
      <c r="G57" s="709"/>
      <c r="H57" s="709"/>
      <c r="I57" s="709"/>
      <c r="J57" s="709"/>
      <c r="K57" s="709"/>
      <c r="L57" s="709"/>
      <c r="P57" s="52"/>
    </row>
    <row r="58" spans="2:12" s="15" customFormat="1" ht="15">
      <c r="B58" s="709"/>
      <c r="C58" s="709"/>
      <c r="D58" s="709"/>
      <c r="E58" s="709"/>
      <c r="F58" s="709"/>
      <c r="G58" s="709"/>
      <c r="H58" s="709"/>
      <c r="I58" s="709"/>
      <c r="J58" s="709"/>
      <c r="K58" s="709"/>
      <c r="L58" s="709"/>
    </row>
    <row r="59" spans="2:12" s="15" customFormat="1" ht="15">
      <c r="B59" s="709">
        <v>4</v>
      </c>
      <c r="C59" s="709"/>
      <c r="D59" s="712" t="s">
        <v>658</v>
      </c>
      <c r="E59" s="709"/>
      <c r="F59" s="709"/>
      <c r="G59" s="709"/>
      <c r="H59" s="709"/>
      <c r="I59" s="709"/>
      <c r="J59" s="709"/>
      <c r="K59" s="709"/>
      <c r="L59" s="709"/>
    </row>
    <row r="60" spans="2:12" s="15" customFormat="1" ht="15">
      <c r="B60" s="709"/>
      <c r="C60" s="709"/>
      <c r="D60" s="709"/>
      <c r="E60" s="709"/>
      <c r="F60" s="709"/>
      <c r="G60" s="709"/>
      <c r="H60" s="709"/>
      <c r="I60" s="709"/>
      <c r="J60" s="709"/>
      <c r="K60" s="709"/>
      <c r="L60" s="709"/>
    </row>
    <row r="61" spans="2:12" s="15" customFormat="1" ht="15">
      <c r="B61" s="709">
        <v>5</v>
      </c>
      <c r="C61" s="709"/>
      <c r="D61" s="713" t="s">
        <v>311</v>
      </c>
      <c r="E61" s="714"/>
      <c r="F61" s="714"/>
      <c r="G61" s="714"/>
      <c r="H61" s="714"/>
      <c r="I61" s="714"/>
      <c r="J61" s="714"/>
      <c r="K61" s="714"/>
      <c r="L61" s="714"/>
    </row>
    <row r="62" spans="2:12" s="15" customFormat="1" ht="15">
      <c r="B62" s="709"/>
      <c r="C62" s="709"/>
      <c r="D62" s="714"/>
      <c r="E62" s="714"/>
      <c r="F62" s="714"/>
      <c r="G62" s="714"/>
      <c r="H62" s="714"/>
      <c r="I62" s="714"/>
      <c r="J62" s="714"/>
      <c r="K62" s="714"/>
      <c r="L62" s="714"/>
    </row>
    <row r="63" spans="2:12" s="15" customFormat="1" ht="15">
      <c r="B63" s="709">
        <v>6</v>
      </c>
      <c r="C63" s="709"/>
      <c r="D63" s="713" t="s">
        <v>659</v>
      </c>
      <c r="E63" s="714"/>
      <c r="F63" s="714"/>
      <c r="G63" s="714"/>
      <c r="H63" s="714"/>
      <c r="I63" s="714"/>
      <c r="J63" s="714"/>
      <c r="K63" s="714"/>
      <c r="L63" s="714"/>
    </row>
    <row r="64" spans="2:12" s="15" customFormat="1" ht="15">
      <c r="B64" s="709"/>
      <c r="C64" s="709"/>
      <c r="D64" s="714"/>
      <c r="E64" s="714"/>
      <c r="F64" s="714"/>
      <c r="G64" s="714"/>
      <c r="H64" s="714"/>
      <c r="I64" s="714"/>
      <c r="J64" s="714"/>
      <c r="K64" s="714"/>
      <c r="L64" s="714"/>
    </row>
    <row r="65" spans="2:12" s="15" customFormat="1" ht="15">
      <c r="B65" s="709">
        <v>7</v>
      </c>
      <c r="C65" s="709"/>
      <c r="D65" s="712" t="s">
        <v>598</v>
      </c>
      <c r="E65" s="709"/>
      <c r="F65" s="709"/>
      <c r="G65" s="709"/>
      <c r="H65" s="709"/>
      <c r="I65" s="709"/>
      <c r="J65" s="709"/>
      <c r="K65" s="709"/>
      <c r="L65" s="709"/>
    </row>
    <row r="66" spans="2:12" s="15" customFormat="1" ht="15">
      <c r="B66" s="709"/>
      <c r="C66" s="709"/>
      <c r="D66" s="709"/>
      <c r="E66" s="709"/>
      <c r="F66" s="709"/>
      <c r="G66" s="709"/>
      <c r="H66" s="709"/>
      <c r="I66" s="709"/>
      <c r="J66" s="709"/>
      <c r="K66" s="709"/>
      <c r="L66" s="709"/>
    </row>
    <row r="67" spans="2:12" s="15" customFormat="1" ht="15">
      <c r="B67" s="709"/>
      <c r="C67" s="709"/>
      <c r="D67" s="718" t="s">
        <v>660</v>
      </c>
      <c r="E67" s="718"/>
      <c r="F67" s="718"/>
      <c r="G67" s="718"/>
      <c r="H67" s="718"/>
      <c r="I67" s="718"/>
      <c r="J67" s="718"/>
      <c r="K67" s="718"/>
      <c r="L67" s="718"/>
    </row>
    <row r="68" spans="2:12" s="15" customFormat="1" ht="15">
      <c r="B68" s="709"/>
      <c r="C68" s="709"/>
      <c r="D68" s="718"/>
      <c r="E68" s="718"/>
      <c r="F68" s="718"/>
      <c r="G68" s="718"/>
      <c r="H68" s="718"/>
      <c r="I68" s="718"/>
      <c r="J68" s="718"/>
      <c r="K68" s="718"/>
      <c r="L68" s="718"/>
    </row>
    <row r="69" spans="2:12" s="15" customFormat="1" ht="15">
      <c r="B69" s="708"/>
      <c r="C69" s="708"/>
      <c r="D69" s="708"/>
      <c r="E69" s="708"/>
      <c r="F69" s="708"/>
      <c r="G69" s="708"/>
      <c r="H69" s="708"/>
      <c r="I69" s="708"/>
      <c r="J69" s="708"/>
      <c r="K69" s="708"/>
      <c r="L69" s="708"/>
    </row>
    <row r="70" spans="2:12" s="15" customFormat="1" ht="15">
      <c r="B70" s="708"/>
      <c r="C70" s="708"/>
      <c r="D70" s="708"/>
      <c r="E70" s="708"/>
      <c r="F70" s="708"/>
      <c r="G70" s="708"/>
      <c r="H70" s="708"/>
      <c r="I70" s="708"/>
      <c r="J70" s="708"/>
      <c r="K70" s="708"/>
      <c r="L70" s="708"/>
    </row>
    <row r="71" spans="2:12" s="15" customFormat="1" ht="15">
      <c r="B71" s="710" t="s">
        <v>312</v>
      </c>
      <c r="C71" s="708"/>
      <c r="D71" s="708" t="s">
        <v>156</v>
      </c>
      <c r="E71" s="708"/>
      <c r="F71" s="708"/>
      <c r="G71" s="708"/>
      <c r="H71" s="708"/>
      <c r="I71" s="708"/>
      <c r="J71" s="708"/>
      <c r="K71" s="708"/>
      <c r="L71" s="708"/>
    </row>
    <row r="72" spans="2:12" s="15" customFormat="1" ht="15">
      <c r="B72" s="708"/>
      <c r="C72" s="708"/>
      <c r="D72" s="708"/>
      <c r="E72" s="708"/>
      <c r="F72" s="708"/>
      <c r="G72" s="708"/>
      <c r="H72" s="708"/>
      <c r="I72" s="708"/>
      <c r="J72" s="708"/>
      <c r="K72" s="708"/>
      <c r="L72" s="708"/>
    </row>
    <row r="73" spans="2:12" s="15" customFormat="1" ht="15">
      <c r="B73" s="710" t="s">
        <v>313</v>
      </c>
      <c r="C73" s="708"/>
      <c r="D73" s="708" t="s">
        <v>155</v>
      </c>
      <c r="E73" s="708"/>
      <c r="F73" s="708"/>
      <c r="G73" s="708"/>
      <c r="H73" s="708"/>
      <c r="I73" s="708"/>
      <c r="J73" s="708"/>
      <c r="K73" s="708"/>
      <c r="L73" s="708"/>
    </row>
    <row r="74" spans="2:12" s="15" customFormat="1" ht="15">
      <c r="B74" s="708"/>
      <c r="C74" s="708"/>
      <c r="D74" s="708"/>
      <c r="E74" s="708"/>
      <c r="F74" s="708"/>
      <c r="G74" s="708"/>
      <c r="H74" s="708"/>
      <c r="I74" s="708"/>
      <c r="J74" s="708"/>
      <c r="K74" s="708"/>
      <c r="L74" s="708"/>
    </row>
    <row r="75" spans="2:3" s="15" customFormat="1" ht="15">
      <c r="B75" s="708"/>
      <c r="C75" s="708"/>
    </row>
    <row r="76" spans="2:3" s="15" customFormat="1" ht="15">
      <c r="B76" s="708"/>
      <c r="C76" s="708"/>
    </row>
    <row r="77" s="15" customFormat="1" ht="15"/>
    <row r="78" s="15" customFormat="1" ht="15"/>
    <row r="79" s="15" customFormat="1" ht="15"/>
    <row r="80" s="15" customFormat="1" ht="15"/>
    <row r="81" s="15" customFormat="1" ht="15"/>
    <row r="82" s="15" customFormat="1" ht="15"/>
    <row r="83" s="15" customFormat="1" ht="15"/>
    <row r="84" s="15" customFormat="1" ht="15"/>
    <row r="85" s="15" customFormat="1" ht="15.75" thickBot="1"/>
    <row r="86" spans="1:12" s="15" customFormat="1" ht="19.5" thickBot="1" thickTop="1">
      <c r="A86" s="24" t="s">
        <v>56</v>
      </c>
      <c r="B86" s="25"/>
      <c r="C86" s="715"/>
      <c r="D86" s="716"/>
      <c r="I86" s="24" t="s">
        <v>98</v>
      </c>
      <c r="J86" s="38"/>
      <c r="K86" s="38"/>
      <c r="L86" s="38"/>
    </row>
    <row r="87" spans="2:5" ht="15">
      <c r="B87" s="15"/>
      <c r="C87" s="15"/>
      <c r="D87" s="15"/>
      <c r="E87" s="15"/>
    </row>
    <row r="88" spans="2:5" ht="15">
      <c r="B88" s="15"/>
      <c r="C88" s="15"/>
      <c r="D88" s="15"/>
      <c r="E88" s="15"/>
    </row>
    <row r="89" spans="2:5" ht="15">
      <c r="B89" s="15"/>
      <c r="C89" s="15"/>
      <c r="D89" s="15"/>
      <c r="E89" s="15"/>
    </row>
    <row r="90" spans="2:5" ht="15">
      <c r="B90" s="15"/>
      <c r="C90" s="15"/>
      <c r="D90" s="15"/>
      <c r="E90" s="15"/>
    </row>
    <row r="91" spans="2:5" ht="15">
      <c r="B91" s="15"/>
      <c r="C91" s="15"/>
      <c r="D91" s="15"/>
      <c r="E91" s="15"/>
    </row>
    <row r="92" spans="2:5" ht="15">
      <c r="B92" s="15"/>
      <c r="C92" s="15"/>
      <c r="D92" s="15"/>
      <c r="E92" s="15"/>
    </row>
    <row r="93" spans="2:5" ht="15">
      <c r="B93" s="15"/>
      <c r="C93" s="15"/>
      <c r="D93" s="15"/>
      <c r="E93" s="15"/>
    </row>
    <row r="94" spans="2:5" ht="15">
      <c r="B94" s="15"/>
      <c r="C94" s="15"/>
      <c r="D94" s="15"/>
      <c r="E94" s="15"/>
    </row>
    <row r="95" spans="2:5" ht="15">
      <c r="B95" s="15"/>
      <c r="C95" s="15"/>
      <c r="D95" s="15"/>
      <c r="E95" s="15"/>
    </row>
    <row r="96" spans="2:5" ht="15">
      <c r="B96" s="15"/>
      <c r="C96" s="15"/>
      <c r="D96" s="15"/>
      <c r="E96" s="15"/>
    </row>
    <row r="97" spans="2:5" ht="15">
      <c r="B97" s="15"/>
      <c r="C97" s="15"/>
      <c r="D97" s="15"/>
      <c r="E97" s="15"/>
    </row>
    <row r="98" spans="2:5" ht="15">
      <c r="B98" s="15"/>
      <c r="C98" s="15"/>
      <c r="D98" s="15"/>
      <c r="E98" s="15"/>
    </row>
    <row r="99" spans="2:5" ht="15">
      <c r="B99" s="15"/>
      <c r="C99" s="15"/>
      <c r="D99" s="15"/>
      <c r="E99" s="15"/>
    </row>
    <row r="100" spans="2:5" ht="15">
      <c r="B100" s="15"/>
      <c r="C100" s="15"/>
      <c r="D100" s="15"/>
      <c r="E100" s="15"/>
    </row>
  </sheetData>
  <sheetProtection/>
  <mergeCells count="27">
    <mergeCell ref="D73:L74"/>
    <mergeCell ref="C86:D86"/>
    <mergeCell ref="B52:C52"/>
    <mergeCell ref="B65:C66"/>
    <mergeCell ref="D50:L50"/>
    <mergeCell ref="B67:C68"/>
    <mergeCell ref="D67:L68"/>
    <mergeCell ref="B69:C70"/>
    <mergeCell ref="D69:L70"/>
    <mergeCell ref="B71:C72"/>
    <mergeCell ref="D71:L72"/>
    <mergeCell ref="D52:L52"/>
    <mergeCell ref="D53:L54"/>
    <mergeCell ref="D55:L56"/>
    <mergeCell ref="D57:L58"/>
    <mergeCell ref="D61:L62"/>
    <mergeCell ref="D63:L64"/>
    <mergeCell ref="D65:L66"/>
    <mergeCell ref="D59:L60"/>
    <mergeCell ref="B75:C76"/>
    <mergeCell ref="B53:C54"/>
    <mergeCell ref="B55:C56"/>
    <mergeCell ref="B57:C58"/>
    <mergeCell ref="B59:C60"/>
    <mergeCell ref="B61:C62"/>
    <mergeCell ref="B63:C64"/>
    <mergeCell ref="B73:C74"/>
  </mergeCells>
  <printOptions/>
  <pageMargins left="0.54" right="0.49" top="0.63" bottom="0.984251969" header="0.4921259845" footer="0.4921259845"/>
  <pageSetup fitToHeight="1" fitToWidth="1" horizontalDpi="600" verticalDpi="600" orientation="portrait" paperSize="9" scale="56" r:id="rId2"/>
  <drawing r:id="rId1"/>
</worksheet>
</file>

<file path=xl/worksheets/sheet10.xml><?xml version="1.0" encoding="utf-8"?>
<worksheet xmlns="http://schemas.openxmlformats.org/spreadsheetml/2006/main" xmlns:r="http://schemas.openxmlformats.org/officeDocument/2006/relationships">
  <sheetPr>
    <tabColor theme="5" tint="0.5999900102615356"/>
    <pageSetUpPr fitToPage="1"/>
  </sheetPr>
  <dimension ref="A1:AC298"/>
  <sheetViews>
    <sheetView view="pageBreakPreview" zoomScale="70" zoomScaleNormal="55" zoomScaleSheetLayoutView="70" zoomScalePageLayoutView="0" workbookViewId="0" topLeftCell="N8">
      <selection activeCell="AB125" sqref="AB125"/>
    </sheetView>
  </sheetViews>
  <sheetFormatPr defaultColWidth="11.421875" defaultRowHeight="12.75"/>
  <cols>
    <col min="1" max="1" width="6.28125" style="49" customWidth="1"/>
    <col min="2" max="2" width="49.57421875" style="1" customWidth="1"/>
    <col min="3" max="3" width="10.421875" style="1" customWidth="1"/>
    <col min="4" max="4" width="12.28125" style="1" customWidth="1"/>
    <col min="5" max="5" width="15.140625" style="1" bestFit="1" customWidth="1"/>
    <col min="6" max="6" width="18.421875" style="1" customWidth="1"/>
    <col min="7" max="7" width="11.57421875" style="1" customWidth="1"/>
    <col min="8" max="8" width="16.140625" style="1" customWidth="1"/>
    <col min="9" max="9" width="14.140625" style="1" customWidth="1"/>
    <col min="10" max="13" width="8.7109375" style="1" customWidth="1"/>
    <col min="14" max="14" width="67.00390625" style="1" customWidth="1"/>
    <col min="15" max="21" width="14.8515625" style="1" customWidth="1"/>
    <col min="22" max="24" width="11.421875" style="1" customWidth="1"/>
    <col min="25" max="25" width="13.421875" style="1" bestFit="1" customWidth="1"/>
    <col min="26" max="16384" width="11.421875" style="1" customWidth="1"/>
  </cols>
  <sheetData>
    <row r="1" spans="3:29" s="101" customFormat="1" ht="75.75" customHeight="1">
      <c r="C1" s="103"/>
      <c r="D1" s="103"/>
      <c r="E1" s="103"/>
      <c r="F1" s="444"/>
      <c r="G1" s="103"/>
      <c r="H1" s="103"/>
      <c r="I1" s="103"/>
      <c r="J1" s="103"/>
      <c r="K1" s="103"/>
      <c r="L1" s="103"/>
      <c r="M1" s="103"/>
      <c r="N1" s="472"/>
      <c r="O1" s="478"/>
      <c r="P1" s="478"/>
      <c r="Q1" s="478"/>
      <c r="R1" s="478"/>
      <c r="S1" s="478"/>
      <c r="T1" s="478"/>
      <c r="U1" s="478"/>
      <c r="V1" s="33"/>
      <c r="W1" s="13"/>
      <c r="X1" s="13"/>
      <c r="Y1" s="13"/>
      <c r="Z1" s="13"/>
      <c r="AA1" s="13"/>
      <c r="AB1" s="13"/>
      <c r="AC1" s="13"/>
    </row>
    <row r="2" spans="3:29" s="101" customFormat="1" ht="15">
      <c r="C2" s="103"/>
      <c r="D2" s="103" t="s">
        <v>112</v>
      </c>
      <c r="E2" s="103"/>
      <c r="F2" s="103"/>
      <c r="G2" s="103"/>
      <c r="H2" s="103"/>
      <c r="I2" s="103"/>
      <c r="J2" s="103"/>
      <c r="K2" s="103"/>
      <c r="L2" s="103"/>
      <c r="M2" s="103"/>
      <c r="O2" s="478"/>
      <c r="P2" s="478"/>
      <c r="Q2" s="478"/>
      <c r="R2" s="478"/>
      <c r="S2" s="478"/>
      <c r="T2" s="478"/>
      <c r="U2" s="478"/>
      <c r="V2" s="13"/>
      <c r="W2" s="13"/>
      <c r="X2" s="13"/>
      <c r="Y2" s="13"/>
      <c r="Z2" s="13"/>
      <c r="AA2" s="13"/>
      <c r="AB2" s="13"/>
      <c r="AC2" s="13"/>
    </row>
    <row r="3" spans="3:29" s="101" customFormat="1" ht="15.75">
      <c r="C3" s="103"/>
      <c r="D3" s="103"/>
      <c r="E3" s="103"/>
      <c r="F3" s="444"/>
      <c r="G3" s="103"/>
      <c r="H3" s="103"/>
      <c r="I3" s="103"/>
      <c r="J3" s="103"/>
      <c r="K3" s="103"/>
      <c r="L3" s="103"/>
      <c r="M3" s="103"/>
      <c r="O3" s="478"/>
      <c r="P3" s="478"/>
      <c r="Q3" s="478"/>
      <c r="R3" s="478"/>
      <c r="S3" s="478"/>
      <c r="T3" s="478"/>
      <c r="U3" s="478"/>
      <c r="V3" s="33"/>
      <c r="W3" s="13"/>
      <c r="X3" s="13"/>
      <c r="Y3" s="13"/>
      <c r="Z3" s="13"/>
      <c r="AA3" s="13"/>
      <c r="AB3" s="13"/>
      <c r="AC3" s="13"/>
    </row>
    <row r="4" spans="3:29" s="101" customFormat="1" ht="15">
      <c r="C4" s="103"/>
      <c r="D4" s="103"/>
      <c r="E4" s="103"/>
      <c r="F4" s="103"/>
      <c r="G4" s="103"/>
      <c r="H4" s="103"/>
      <c r="I4" s="103"/>
      <c r="J4" s="103"/>
      <c r="K4" s="103"/>
      <c r="L4" s="103"/>
      <c r="M4" s="103"/>
      <c r="O4" s="478"/>
      <c r="P4" s="478"/>
      <c r="Q4" s="478"/>
      <c r="R4" s="478"/>
      <c r="S4" s="478"/>
      <c r="T4" s="478"/>
      <c r="U4" s="478"/>
      <c r="V4" s="13"/>
      <c r="W4" s="13"/>
      <c r="X4" s="13"/>
      <c r="Y4" s="13"/>
      <c r="Z4" s="13"/>
      <c r="AA4" s="13"/>
      <c r="AB4" s="13"/>
      <c r="AC4" s="13"/>
    </row>
    <row r="5" spans="3:29" s="374" customFormat="1" ht="15">
      <c r="C5" s="493"/>
      <c r="D5" s="493"/>
      <c r="E5" s="493"/>
      <c r="F5" s="493"/>
      <c r="G5" s="493"/>
      <c r="H5" s="493"/>
      <c r="I5" s="493"/>
      <c r="J5" s="493"/>
      <c r="K5" s="493"/>
      <c r="L5" s="493"/>
      <c r="M5" s="493"/>
      <c r="O5" s="478"/>
      <c r="P5" s="478"/>
      <c r="Q5" s="478"/>
      <c r="R5" s="478"/>
      <c r="S5" s="478"/>
      <c r="T5" s="478"/>
      <c r="U5" s="478"/>
      <c r="V5" s="478"/>
      <c r="W5" s="478"/>
      <c r="X5" s="478"/>
      <c r="Y5" s="478"/>
      <c r="Z5" s="478"/>
      <c r="AA5" s="478"/>
      <c r="AB5" s="478"/>
      <c r="AC5" s="478"/>
    </row>
    <row r="6" spans="3:29" s="374" customFormat="1" ht="15.75" thickBot="1">
      <c r="C6" s="493"/>
      <c r="D6" s="493"/>
      <c r="E6" s="493"/>
      <c r="F6" s="493"/>
      <c r="G6" s="493"/>
      <c r="H6" s="493"/>
      <c r="I6" s="493"/>
      <c r="J6" s="493"/>
      <c r="K6" s="493"/>
      <c r="L6" s="493"/>
      <c r="M6" s="493"/>
      <c r="O6" s="478"/>
      <c r="P6" s="478"/>
      <c r="Q6" s="478"/>
      <c r="R6" s="478"/>
      <c r="S6" s="478"/>
      <c r="T6" s="478"/>
      <c r="U6" s="478"/>
      <c r="V6" s="478"/>
      <c r="W6" s="478"/>
      <c r="X6" s="478"/>
      <c r="Y6" s="478"/>
      <c r="Z6" s="478"/>
      <c r="AA6" s="478"/>
      <c r="AB6" s="478"/>
      <c r="AC6" s="478"/>
    </row>
    <row r="7" spans="2:29" s="374" customFormat="1" ht="30" customHeight="1" thickTop="1">
      <c r="B7" s="609" t="s">
        <v>49</v>
      </c>
      <c r="C7" s="803"/>
      <c r="D7" s="803"/>
      <c r="E7" s="804"/>
      <c r="F7" s="493"/>
      <c r="G7" s="493"/>
      <c r="H7" s="493"/>
      <c r="I7" s="493"/>
      <c r="J7" s="805" t="s">
        <v>67</v>
      </c>
      <c r="K7" s="806"/>
      <c r="L7" s="610"/>
      <c r="M7" s="610"/>
      <c r="N7" s="611"/>
      <c r="O7" s="478"/>
      <c r="P7" s="478"/>
      <c r="Q7" s="478"/>
      <c r="R7" s="478"/>
      <c r="S7" s="91"/>
      <c r="T7" s="91"/>
      <c r="U7" s="91"/>
      <c r="V7" s="91"/>
      <c r="W7" s="91"/>
      <c r="X7" s="91"/>
      <c r="Y7" s="91"/>
      <c r="Z7" s="807"/>
      <c r="AA7" s="807"/>
      <c r="AB7" s="91"/>
      <c r="AC7" s="91"/>
    </row>
    <row r="8" spans="2:29" s="374" customFormat="1" ht="30.75" customHeight="1" thickBot="1">
      <c r="B8" s="612" t="s">
        <v>2</v>
      </c>
      <c r="C8" s="808"/>
      <c r="D8" s="808"/>
      <c r="E8" s="809"/>
      <c r="F8" s="493"/>
      <c r="G8" s="493"/>
      <c r="H8" s="493"/>
      <c r="I8" s="493"/>
      <c r="J8" s="810" t="s">
        <v>68</v>
      </c>
      <c r="K8" s="811"/>
      <c r="L8" s="477"/>
      <c r="M8" s="477"/>
      <c r="N8" s="613"/>
      <c r="O8" s="478"/>
      <c r="P8" s="478"/>
      <c r="Q8" s="478"/>
      <c r="R8" s="478"/>
      <c r="S8" s="91"/>
      <c r="T8" s="91"/>
      <c r="U8" s="91"/>
      <c r="V8" s="91"/>
      <c r="W8" s="91"/>
      <c r="X8" s="91"/>
      <c r="Y8" s="91"/>
      <c r="Z8" s="807"/>
      <c r="AA8" s="807"/>
      <c r="AB8" s="91"/>
      <c r="AC8" s="91"/>
    </row>
    <row r="9" spans="2:29" s="374" customFormat="1" ht="34.5" customHeight="1" thickBot="1" thickTop="1">
      <c r="B9" s="614" t="s">
        <v>98</v>
      </c>
      <c r="C9" s="615"/>
      <c r="D9" s="615"/>
      <c r="E9" s="615"/>
      <c r="F9" s="493"/>
      <c r="G9" s="493"/>
      <c r="H9" s="493"/>
      <c r="I9" s="493"/>
      <c r="J9" s="812" t="s">
        <v>69</v>
      </c>
      <c r="K9" s="813"/>
      <c r="L9" s="813"/>
      <c r="M9" s="813"/>
      <c r="N9" s="616"/>
      <c r="O9" s="478"/>
      <c r="P9" s="478"/>
      <c r="Q9" s="478"/>
      <c r="R9" s="478"/>
      <c r="S9" s="91"/>
      <c r="T9" s="91"/>
      <c r="U9" s="91"/>
      <c r="V9" s="91"/>
      <c r="W9" s="91"/>
      <c r="X9" s="91"/>
      <c r="Y9" s="91"/>
      <c r="Z9" s="807"/>
      <c r="AA9" s="807"/>
      <c r="AB9" s="807"/>
      <c r="AC9" s="807"/>
    </row>
    <row r="10" spans="2:29" s="374" customFormat="1" ht="16.5" thickTop="1">
      <c r="B10" s="617"/>
      <c r="C10" s="618"/>
      <c r="D10" s="493"/>
      <c r="E10" s="493"/>
      <c r="F10" s="493"/>
      <c r="G10" s="493"/>
      <c r="H10" s="493"/>
      <c r="I10" s="493"/>
      <c r="J10" s="493"/>
      <c r="K10" s="493"/>
      <c r="L10" s="493"/>
      <c r="M10" s="493"/>
      <c r="O10" s="478"/>
      <c r="P10" s="478"/>
      <c r="Q10" s="478"/>
      <c r="R10" s="478"/>
      <c r="S10" s="91"/>
      <c r="T10" s="91"/>
      <c r="U10" s="91"/>
      <c r="V10" s="91"/>
      <c r="W10" s="91"/>
      <c r="X10" s="91"/>
      <c r="Y10" s="91"/>
      <c r="Z10" s="91"/>
      <c r="AA10" s="91"/>
      <c r="AB10" s="91"/>
      <c r="AC10" s="91"/>
    </row>
    <row r="11" spans="2:29" s="101" customFormat="1" ht="31.5" customHeight="1">
      <c r="B11" s="794" t="s">
        <v>663</v>
      </c>
      <c r="C11" s="794"/>
      <c r="D11" s="794"/>
      <c r="E11" s="794"/>
      <c r="F11" s="794"/>
      <c r="G11" s="794"/>
      <c r="H11" s="794"/>
      <c r="I11" s="794"/>
      <c r="J11" s="794"/>
      <c r="K11" s="794"/>
      <c r="L11" s="794"/>
      <c r="M11" s="794"/>
      <c r="N11" s="794"/>
      <c r="O11" s="794"/>
      <c r="P11" s="794"/>
      <c r="Q11" s="794"/>
      <c r="R11" s="794"/>
      <c r="S11" s="794"/>
      <c r="T11" s="794"/>
      <c r="U11" s="794"/>
      <c r="V11" s="13"/>
      <c r="W11" s="13"/>
      <c r="X11" s="13"/>
      <c r="Y11" s="13"/>
      <c r="Z11" s="13"/>
      <c r="AA11" s="13"/>
      <c r="AB11" s="13"/>
      <c r="AC11" s="13"/>
    </row>
    <row r="12" spans="3:29" s="374" customFormat="1" ht="15" customHeight="1" thickBot="1">
      <c r="C12" s="619"/>
      <c r="D12" s="493"/>
      <c r="E12" s="493"/>
      <c r="F12" s="493"/>
      <c r="G12" s="493"/>
      <c r="H12" s="493"/>
      <c r="I12" s="493"/>
      <c r="J12" s="493"/>
      <c r="K12" s="493"/>
      <c r="L12" s="493"/>
      <c r="M12" s="493"/>
      <c r="N12" s="619" t="s">
        <v>70</v>
      </c>
      <c r="O12" s="478"/>
      <c r="P12" s="478"/>
      <c r="Q12" s="478"/>
      <c r="R12" s="478"/>
      <c r="S12" s="478"/>
      <c r="T12" s="478"/>
      <c r="U12" s="478"/>
      <c r="V12" s="478"/>
      <c r="W12" s="478"/>
      <c r="X12" s="478"/>
      <c r="Y12" s="478"/>
      <c r="Z12" s="478"/>
      <c r="AA12" s="478"/>
      <c r="AB12" s="478"/>
      <c r="AC12" s="478"/>
    </row>
    <row r="13" spans="1:29" ht="26.25" customHeight="1" thickBot="1">
      <c r="A13" s="1"/>
      <c r="F13" s="741" t="s">
        <v>14</v>
      </c>
      <c r="G13" s="742"/>
      <c r="H13" s="742"/>
      <c r="I13" s="743"/>
      <c r="J13" s="741" t="s">
        <v>15</v>
      </c>
      <c r="K13" s="742"/>
      <c r="L13" s="742"/>
      <c r="M13" s="743"/>
      <c r="O13" s="784" t="s">
        <v>168</v>
      </c>
      <c r="P13" s="785"/>
      <c r="Q13" s="785"/>
      <c r="R13" s="785"/>
      <c r="S13" s="785"/>
      <c r="T13" s="785"/>
      <c r="U13" s="785"/>
      <c r="V13" s="741" t="s">
        <v>262</v>
      </c>
      <c r="W13" s="742"/>
      <c r="X13" s="742"/>
      <c r="Y13" s="743"/>
      <c r="Z13" s="741" t="s">
        <v>15</v>
      </c>
      <c r="AA13" s="742"/>
      <c r="AB13" s="742"/>
      <c r="AC13" s="743"/>
    </row>
    <row r="14" spans="1:29" ht="115.5" customHeight="1" thickBot="1">
      <c r="A14" s="1"/>
      <c r="B14" s="9" t="s">
        <v>16</v>
      </c>
      <c r="C14" s="5" t="s">
        <v>13</v>
      </c>
      <c r="D14" s="6" t="s">
        <v>12</v>
      </c>
      <c r="E14" s="7" t="s">
        <v>11</v>
      </c>
      <c r="F14" s="5" t="s">
        <v>20</v>
      </c>
      <c r="G14" s="6" t="s">
        <v>10</v>
      </c>
      <c r="H14" s="8" t="s">
        <v>9</v>
      </c>
      <c r="I14" s="7" t="s">
        <v>19</v>
      </c>
      <c r="J14" s="5" t="s">
        <v>4</v>
      </c>
      <c r="K14" s="6" t="s">
        <v>5</v>
      </c>
      <c r="L14" s="6" t="s">
        <v>6</v>
      </c>
      <c r="M14" s="7" t="s">
        <v>7</v>
      </c>
      <c r="N14" s="9" t="s">
        <v>8</v>
      </c>
      <c r="O14" s="487" t="s">
        <v>205</v>
      </c>
      <c r="P14" s="488" t="s">
        <v>162</v>
      </c>
      <c r="Q14" s="488" t="s">
        <v>343</v>
      </c>
      <c r="R14" s="489" t="s">
        <v>164</v>
      </c>
      <c r="S14" s="489" t="s">
        <v>165</v>
      </c>
      <c r="T14" s="489" t="s">
        <v>166</v>
      </c>
      <c r="U14" s="488" t="s">
        <v>167</v>
      </c>
      <c r="V14" s="5" t="s">
        <v>20</v>
      </c>
      <c r="W14" s="6" t="s">
        <v>10</v>
      </c>
      <c r="X14" s="8" t="s">
        <v>9</v>
      </c>
      <c r="Y14" s="7" t="s">
        <v>19</v>
      </c>
      <c r="Z14" s="5" t="s">
        <v>4</v>
      </c>
      <c r="AA14" s="6" t="s">
        <v>5</v>
      </c>
      <c r="AB14" s="6" t="s">
        <v>6</v>
      </c>
      <c r="AC14" s="7" t="s">
        <v>7</v>
      </c>
    </row>
    <row r="15" spans="1:29" ht="21.75" customHeight="1" thickBot="1">
      <c r="A15" s="1"/>
      <c r="B15" s="738" t="s">
        <v>23</v>
      </c>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40"/>
    </row>
    <row r="16" spans="1:29" ht="105">
      <c r="A16" s="1"/>
      <c r="B16" s="437" t="s">
        <v>208</v>
      </c>
      <c r="C16" s="384" t="s">
        <v>3</v>
      </c>
      <c r="D16" s="387"/>
      <c r="E16" s="386"/>
      <c r="F16" s="384">
        <v>1</v>
      </c>
      <c r="G16" s="387">
        <v>2</v>
      </c>
      <c r="H16" s="387">
        <v>1</v>
      </c>
      <c r="I16" s="386">
        <f>+H16+G16+F16</f>
        <v>4</v>
      </c>
      <c r="J16" s="384">
        <f>IF($I16&gt;0,(IF($I16&lt;4,"X",""))," ")</f>
      </c>
      <c r="K16" s="384" t="str">
        <f>IF($I16&gt;3,(IF($I16&lt;6,"X",""))," ")</f>
        <v>X</v>
      </c>
      <c r="L16" s="384" t="str">
        <f>IF($I16&gt;5,(IF($I16&lt;8,"X",""))," ")</f>
        <v> </v>
      </c>
      <c r="M16" s="386" t="str">
        <f>IF($I16&gt;7,(IF($I16&lt;12,"X",""))," ")</f>
        <v> </v>
      </c>
      <c r="N16" s="484" t="s">
        <v>414</v>
      </c>
      <c r="O16" s="361" t="s">
        <v>3</v>
      </c>
      <c r="P16" s="330"/>
      <c r="Q16" s="330" t="s">
        <v>3</v>
      </c>
      <c r="R16" s="330"/>
      <c r="S16" s="345"/>
      <c r="T16" s="345"/>
      <c r="U16" s="490"/>
      <c r="V16" s="332">
        <v>1</v>
      </c>
      <c r="W16" s="329">
        <v>2</v>
      </c>
      <c r="X16" s="329">
        <v>1</v>
      </c>
      <c r="Y16" s="338">
        <f>X16+W16+V16</f>
        <v>4</v>
      </c>
      <c r="Z16" s="419"/>
      <c r="AA16" s="329" t="s">
        <v>3</v>
      </c>
      <c r="AB16" s="329"/>
      <c r="AC16" s="338"/>
    </row>
    <row r="17" spans="1:29" s="101" customFormat="1" ht="60">
      <c r="A17" s="374"/>
      <c r="B17" s="430" t="s">
        <v>174</v>
      </c>
      <c r="C17" s="431" t="s">
        <v>3</v>
      </c>
      <c r="D17" s="327"/>
      <c r="E17" s="339"/>
      <c r="F17" s="431">
        <v>1</v>
      </c>
      <c r="G17" s="327">
        <v>1</v>
      </c>
      <c r="H17" s="327">
        <v>1</v>
      </c>
      <c r="I17" s="339">
        <f>+H17+G17+F17</f>
        <v>3</v>
      </c>
      <c r="J17" s="384" t="str">
        <f>IF($I17&gt;0,(IF($I17&lt;4,"X",""))," ")</f>
        <v>X</v>
      </c>
      <c r="K17" s="384" t="str">
        <f>IF($I17&gt;3,(IF($I17&lt;6,"X",""))," ")</f>
        <v> </v>
      </c>
      <c r="L17" s="384" t="str">
        <f>IF($I17&gt;5,(IF($I17&lt;8,"X",""))," ")</f>
        <v> </v>
      </c>
      <c r="M17" s="386" t="str">
        <f>IF($I17&gt;7,(IF($I17&lt;12,"X",""))," ")</f>
        <v> </v>
      </c>
      <c r="N17" s="423" t="s">
        <v>415</v>
      </c>
      <c r="O17" s="362" t="s">
        <v>3</v>
      </c>
      <c r="P17" s="328"/>
      <c r="Q17" s="328" t="s">
        <v>3</v>
      </c>
      <c r="R17" s="328"/>
      <c r="S17" s="344"/>
      <c r="T17" s="344"/>
      <c r="U17" s="476"/>
      <c r="V17" s="333">
        <v>1</v>
      </c>
      <c r="W17" s="327">
        <v>1</v>
      </c>
      <c r="X17" s="327">
        <v>1</v>
      </c>
      <c r="Y17" s="339">
        <f>X17+W17+V17</f>
        <v>3</v>
      </c>
      <c r="Z17" s="431" t="s">
        <v>3</v>
      </c>
      <c r="AA17" s="327"/>
      <c r="AB17" s="327"/>
      <c r="AC17" s="339"/>
    </row>
    <row r="18" spans="1:29" s="101" customFormat="1" ht="60">
      <c r="A18" s="374"/>
      <c r="B18" s="430" t="s">
        <v>405</v>
      </c>
      <c r="C18" s="431" t="s">
        <v>3</v>
      </c>
      <c r="D18" s="327"/>
      <c r="E18" s="339"/>
      <c r="F18" s="431">
        <v>1</v>
      </c>
      <c r="G18" s="327">
        <v>4</v>
      </c>
      <c r="H18" s="327">
        <v>1</v>
      </c>
      <c r="I18" s="339">
        <f>+H18+G18+F18</f>
        <v>6</v>
      </c>
      <c r="J18" s="384">
        <f>IF($I18&gt;0,(IF($I18&lt;4,"X",""))," ")</f>
      </c>
      <c r="K18" s="384">
        <f>IF($I18&gt;3,(IF($I18&lt;6,"X",""))," ")</f>
      </c>
      <c r="L18" s="384" t="str">
        <f>IF($I18&gt;5,(IF($I18&lt;8,"X",""))," ")</f>
        <v>X</v>
      </c>
      <c r="M18" s="386" t="str">
        <f>IF($I18&gt;7,(IF($I18&lt;12,"X",""))," ")</f>
        <v> </v>
      </c>
      <c r="N18" s="423" t="s">
        <v>486</v>
      </c>
      <c r="O18" s="362" t="s">
        <v>3</v>
      </c>
      <c r="P18" s="328"/>
      <c r="Q18" s="328" t="s">
        <v>3</v>
      </c>
      <c r="R18" s="328"/>
      <c r="S18" s="344"/>
      <c r="T18" s="344"/>
      <c r="U18" s="476"/>
      <c r="V18" s="333">
        <v>1</v>
      </c>
      <c r="W18" s="327">
        <v>2</v>
      </c>
      <c r="X18" s="327">
        <v>1</v>
      </c>
      <c r="Y18" s="339">
        <f>X18+W18+V18</f>
        <v>4</v>
      </c>
      <c r="Z18" s="431"/>
      <c r="AA18" s="327" t="s">
        <v>3</v>
      </c>
      <c r="AB18" s="327"/>
      <c r="AC18" s="339"/>
    </row>
    <row r="19" spans="1:29" s="101" customFormat="1" ht="45.75" thickBot="1">
      <c r="A19" s="374"/>
      <c r="B19" s="436" t="s">
        <v>406</v>
      </c>
      <c r="C19" s="438" t="s">
        <v>3</v>
      </c>
      <c r="D19" s="331"/>
      <c r="E19" s="340"/>
      <c r="F19" s="438">
        <v>1</v>
      </c>
      <c r="G19" s="331">
        <v>4</v>
      </c>
      <c r="H19" s="331">
        <v>1</v>
      </c>
      <c r="I19" s="340">
        <f>+H19+G19+F19</f>
        <v>6</v>
      </c>
      <c r="J19" s="370">
        <f>IF($I19&gt;0,(IF($I19&lt;4,"X",""))," ")</f>
      </c>
      <c r="K19" s="370">
        <f>IF($I19&gt;3,(IF($I19&lt;6,"X",""))," ")</f>
      </c>
      <c r="L19" s="370" t="str">
        <f>IF($I19&gt;5,(IF($I19&lt;8,"X",""))," ")</f>
        <v>X</v>
      </c>
      <c r="M19" s="411" t="str">
        <f>IF($I19&gt;7,(IF($I19&lt;12,"X",""))," ")</f>
        <v> </v>
      </c>
      <c r="N19" s="390" t="s">
        <v>487</v>
      </c>
      <c r="O19" s="363" t="s">
        <v>3</v>
      </c>
      <c r="P19" s="356"/>
      <c r="Q19" s="356" t="s">
        <v>3</v>
      </c>
      <c r="R19" s="356"/>
      <c r="S19" s="359"/>
      <c r="T19" s="359"/>
      <c r="U19" s="491"/>
      <c r="V19" s="334">
        <v>1</v>
      </c>
      <c r="W19" s="331">
        <v>2</v>
      </c>
      <c r="X19" s="331">
        <v>1</v>
      </c>
      <c r="Y19" s="340">
        <f>X19+W19+V19</f>
        <v>4</v>
      </c>
      <c r="Z19" s="438"/>
      <c r="AA19" s="331" t="s">
        <v>3</v>
      </c>
      <c r="AB19" s="331"/>
      <c r="AC19" s="340"/>
    </row>
    <row r="20" spans="2:29" ht="21.75" customHeight="1" thickBot="1">
      <c r="B20" s="242"/>
      <c r="C20" s="242"/>
      <c r="D20" s="242"/>
      <c r="E20" s="242"/>
      <c r="F20" s="242"/>
      <c r="G20" s="242"/>
      <c r="H20" s="744" t="s">
        <v>22</v>
      </c>
      <c r="I20" s="745"/>
      <c r="J20" s="10"/>
      <c r="K20" s="11"/>
      <c r="L20" s="45" t="s">
        <v>3</v>
      </c>
      <c r="M20" s="12"/>
      <c r="N20" s="243"/>
      <c r="X20" s="744" t="s">
        <v>22</v>
      </c>
      <c r="Y20" s="745"/>
      <c r="Z20" s="10"/>
      <c r="AA20" s="11" t="s">
        <v>3</v>
      </c>
      <c r="AB20" s="45"/>
      <c r="AC20" s="12"/>
    </row>
    <row r="21" spans="2:14" ht="21.75" customHeight="1" thickBot="1">
      <c r="B21" s="90"/>
      <c r="C21" s="90"/>
      <c r="D21" s="90"/>
      <c r="E21" s="90"/>
      <c r="F21" s="90"/>
      <c r="G21" s="90"/>
      <c r="H21" s="30"/>
      <c r="I21" s="30"/>
      <c r="J21" s="31"/>
      <c r="K21" s="31"/>
      <c r="L21" s="31"/>
      <c r="M21" s="31"/>
      <c r="N21" s="244"/>
    </row>
    <row r="22" spans="6:29" ht="21.75" customHeight="1" thickBot="1">
      <c r="F22" s="741" t="s">
        <v>14</v>
      </c>
      <c r="G22" s="742"/>
      <c r="H22" s="742"/>
      <c r="I22" s="743"/>
      <c r="J22" s="741" t="s">
        <v>15</v>
      </c>
      <c r="K22" s="742"/>
      <c r="L22" s="742"/>
      <c r="M22" s="743"/>
      <c r="O22" s="784" t="s">
        <v>168</v>
      </c>
      <c r="P22" s="785"/>
      <c r="Q22" s="785"/>
      <c r="R22" s="785"/>
      <c r="S22" s="785"/>
      <c r="T22" s="785"/>
      <c r="U22" s="785"/>
      <c r="V22" s="741" t="s">
        <v>262</v>
      </c>
      <c r="W22" s="742"/>
      <c r="X22" s="742"/>
      <c r="Y22" s="743"/>
      <c r="Z22" s="741" t="s">
        <v>15</v>
      </c>
      <c r="AA22" s="742"/>
      <c r="AB22" s="742"/>
      <c r="AC22" s="743"/>
    </row>
    <row r="23" spans="2:29" ht="34.5" customHeight="1" thickBot="1">
      <c r="B23" s="9" t="s">
        <v>16</v>
      </c>
      <c r="C23" s="5" t="s">
        <v>13</v>
      </c>
      <c r="D23" s="6" t="s">
        <v>12</v>
      </c>
      <c r="E23" s="7" t="s">
        <v>11</v>
      </c>
      <c r="F23" s="5" t="s">
        <v>20</v>
      </c>
      <c r="G23" s="6" t="s">
        <v>10</v>
      </c>
      <c r="H23" s="8" t="s">
        <v>9</v>
      </c>
      <c r="I23" s="7" t="s">
        <v>19</v>
      </c>
      <c r="J23" s="5" t="s">
        <v>4</v>
      </c>
      <c r="K23" s="6" t="s">
        <v>5</v>
      </c>
      <c r="L23" s="6" t="s">
        <v>6</v>
      </c>
      <c r="M23" s="7" t="s">
        <v>7</v>
      </c>
      <c r="N23" s="9" t="s">
        <v>8</v>
      </c>
      <c r="O23" s="487" t="s">
        <v>205</v>
      </c>
      <c r="P23" s="488" t="s">
        <v>162</v>
      </c>
      <c r="Q23" s="488" t="s">
        <v>343</v>
      </c>
      <c r="R23" s="489" t="s">
        <v>164</v>
      </c>
      <c r="S23" s="489" t="s">
        <v>165</v>
      </c>
      <c r="T23" s="489" t="s">
        <v>166</v>
      </c>
      <c r="U23" s="488" t="s">
        <v>167</v>
      </c>
      <c r="V23" s="5" t="s">
        <v>20</v>
      </c>
      <c r="W23" s="6" t="s">
        <v>10</v>
      </c>
      <c r="X23" s="8" t="s">
        <v>9</v>
      </c>
      <c r="Y23" s="7" t="s">
        <v>19</v>
      </c>
      <c r="Z23" s="5" t="s">
        <v>4</v>
      </c>
      <c r="AA23" s="6" t="s">
        <v>5</v>
      </c>
      <c r="AB23" s="6" t="s">
        <v>6</v>
      </c>
      <c r="AC23" s="7" t="s">
        <v>7</v>
      </c>
    </row>
    <row r="24" spans="2:29" ht="21.75" customHeight="1" thickBot="1">
      <c r="B24" s="738" t="s">
        <v>17</v>
      </c>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40"/>
    </row>
    <row r="25" spans="2:29" ht="21.75" customHeight="1">
      <c r="B25" s="542" t="s">
        <v>21</v>
      </c>
      <c r="C25" s="233" t="s">
        <v>3</v>
      </c>
      <c r="D25" s="231"/>
      <c r="E25" s="294"/>
      <c r="F25" s="233">
        <v>2</v>
      </c>
      <c r="G25" s="231">
        <v>2</v>
      </c>
      <c r="H25" s="231">
        <v>1</v>
      </c>
      <c r="I25" s="232">
        <f>+H25+G25+F25</f>
        <v>5</v>
      </c>
      <c r="J25" s="229">
        <f>IF($I25&gt;0,(IF($I25&lt;4,"X",""))," ")</f>
      </c>
      <c r="K25" s="226" t="str">
        <f>IF($I25&gt;3,(IF($I25&lt;6,"X",""))," ")</f>
        <v>X</v>
      </c>
      <c r="L25" s="226" t="str">
        <f>IF($I25&gt;5,(IF($I25&lt;8,"X",""))," ")</f>
        <v> </v>
      </c>
      <c r="M25" s="245" t="str">
        <f>IF($I25&gt;7,(IF($I25&lt;12,"X",""))," ")</f>
        <v> </v>
      </c>
      <c r="N25" s="180" t="s">
        <v>630</v>
      </c>
      <c r="O25" s="361" t="s">
        <v>3</v>
      </c>
      <c r="P25" s="330"/>
      <c r="Q25" s="330" t="s">
        <v>3</v>
      </c>
      <c r="R25" s="330"/>
      <c r="S25" s="345"/>
      <c r="T25" s="345" t="s">
        <v>3</v>
      </c>
      <c r="U25" s="490"/>
      <c r="V25" s="332">
        <v>2</v>
      </c>
      <c r="W25" s="329">
        <v>2</v>
      </c>
      <c r="X25" s="329">
        <v>1</v>
      </c>
      <c r="Y25" s="338">
        <f>X25+W25+V25</f>
        <v>5</v>
      </c>
      <c r="Z25" s="419"/>
      <c r="AA25" s="329" t="s">
        <v>3</v>
      </c>
      <c r="AB25" s="329"/>
      <c r="AC25" s="338"/>
    </row>
    <row r="26" spans="2:29" ht="30">
      <c r="B26" s="542" t="s">
        <v>582</v>
      </c>
      <c r="C26" s="233" t="s">
        <v>3</v>
      </c>
      <c r="D26" s="231"/>
      <c r="E26" s="294"/>
      <c r="F26" s="233">
        <v>1</v>
      </c>
      <c r="G26" s="231">
        <v>1</v>
      </c>
      <c r="H26" s="231">
        <v>1</v>
      </c>
      <c r="I26" s="232">
        <f>+H26+G26+F26</f>
        <v>3</v>
      </c>
      <c r="J26" s="229" t="str">
        <f>IF($I26&gt;0,(IF($I26&lt;4,"X",""))," ")</f>
        <v>X</v>
      </c>
      <c r="K26" s="226" t="str">
        <f>IF($I26&gt;3,(IF($I26&lt;6,"X",""))," ")</f>
        <v> </v>
      </c>
      <c r="L26" s="226" t="str">
        <f>IF($I26&gt;5,(IF($I26&lt;8,"X",""))," ")</f>
        <v> </v>
      </c>
      <c r="M26" s="245" t="str">
        <f>IF($I26&gt;7,(IF($I26&lt;12,"X",""))," ")</f>
        <v> </v>
      </c>
      <c r="N26" s="179" t="s">
        <v>345</v>
      </c>
      <c r="O26" s="362"/>
      <c r="P26" s="328"/>
      <c r="Q26" s="328" t="s">
        <v>3</v>
      </c>
      <c r="R26" s="328"/>
      <c r="S26" s="344"/>
      <c r="T26" s="344"/>
      <c r="U26" s="476"/>
      <c r="V26" s="333">
        <v>1</v>
      </c>
      <c r="W26" s="327">
        <v>1</v>
      </c>
      <c r="X26" s="327">
        <v>1</v>
      </c>
      <c r="Y26" s="339">
        <f>X26+W26+V26</f>
        <v>3</v>
      </c>
      <c r="Z26" s="431" t="s">
        <v>3</v>
      </c>
      <c r="AA26" s="327"/>
      <c r="AB26" s="327"/>
      <c r="AC26" s="339"/>
    </row>
    <row r="27" spans="2:29" ht="43.5" customHeight="1" thickBot="1">
      <c r="B27" s="542" t="s">
        <v>99</v>
      </c>
      <c r="C27" s="233" t="s">
        <v>3</v>
      </c>
      <c r="D27" s="231"/>
      <c r="E27" s="294"/>
      <c r="F27" s="233">
        <v>3</v>
      </c>
      <c r="G27" s="231">
        <v>1</v>
      </c>
      <c r="H27" s="231">
        <v>1</v>
      </c>
      <c r="I27" s="232">
        <f>+H27+G27+F27</f>
        <v>5</v>
      </c>
      <c r="J27" s="229">
        <f>IF($I27&gt;0,(IF($I27&lt;4,"X",""))," ")</f>
      </c>
      <c r="K27" s="226" t="str">
        <f>IF($I27&gt;3,(IF($I27&lt;6,"X",""))," ")</f>
        <v>X</v>
      </c>
      <c r="L27" s="226" t="str">
        <f>IF($I27&gt;5,(IF($I27&lt;8,"X",""))," ")</f>
        <v> </v>
      </c>
      <c r="M27" s="245" t="str">
        <f>IF($I27&gt;7,(IF($I27&lt;12,"X",""))," ")</f>
        <v> </v>
      </c>
      <c r="N27" s="179" t="s">
        <v>121</v>
      </c>
      <c r="O27" s="362" t="s">
        <v>3</v>
      </c>
      <c r="P27" s="328"/>
      <c r="Q27" s="328"/>
      <c r="R27" s="328"/>
      <c r="S27" s="344"/>
      <c r="T27" s="344" t="s">
        <v>3</v>
      </c>
      <c r="U27" s="476"/>
      <c r="V27" s="333">
        <v>3</v>
      </c>
      <c r="W27" s="327">
        <v>1</v>
      </c>
      <c r="X27" s="327">
        <v>1</v>
      </c>
      <c r="Y27" s="339">
        <f>X27+W27+V27</f>
        <v>5</v>
      </c>
      <c r="Z27" s="431"/>
      <c r="AA27" s="327" t="s">
        <v>3</v>
      </c>
      <c r="AB27" s="327"/>
      <c r="AC27" s="339"/>
    </row>
    <row r="28" spans="2:29" ht="21.75" customHeight="1" thickBot="1">
      <c r="B28" s="242"/>
      <c r="C28" s="242"/>
      <c r="D28" s="242"/>
      <c r="E28" s="242"/>
      <c r="F28" s="242"/>
      <c r="G28" s="242"/>
      <c r="H28" s="741" t="s">
        <v>22</v>
      </c>
      <c r="I28" s="743"/>
      <c r="J28" s="10"/>
      <c r="K28" s="11" t="s">
        <v>3</v>
      </c>
      <c r="L28" s="45"/>
      <c r="M28" s="12"/>
      <c r="N28" s="243"/>
      <c r="X28" s="744" t="s">
        <v>22</v>
      </c>
      <c r="Y28" s="745"/>
      <c r="Z28" s="10"/>
      <c r="AA28" s="11" t="s">
        <v>3</v>
      </c>
      <c r="AB28" s="45"/>
      <c r="AC28" s="12"/>
    </row>
    <row r="29" spans="2:14" ht="21.75" customHeight="1" thickBot="1">
      <c r="B29" s="90"/>
      <c r="C29" s="90"/>
      <c r="D29" s="90"/>
      <c r="E29" s="90"/>
      <c r="F29" s="90"/>
      <c r="G29" s="90"/>
      <c r="H29" s="32"/>
      <c r="I29" s="32"/>
      <c r="J29" s="32"/>
      <c r="K29" s="32"/>
      <c r="L29" s="32"/>
      <c r="M29" s="32"/>
      <c r="N29" s="244"/>
    </row>
    <row r="30" spans="6:29" ht="21.75" customHeight="1" thickBot="1">
      <c r="F30" s="741" t="s">
        <v>14</v>
      </c>
      <c r="G30" s="742"/>
      <c r="H30" s="742"/>
      <c r="I30" s="743"/>
      <c r="J30" s="741" t="s">
        <v>15</v>
      </c>
      <c r="K30" s="742"/>
      <c r="L30" s="742"/>
      <c r="M30" s="743"/>
      <c r="O30" s="784" t="s">
        <v>168</v>
      </c>
      <c r="P30" s="785"/>
      <c r="Q30" s="785"/>
      <c r="R30" s="785"/>
      <c r="S30" s="785"/>
      <c r="T30" s="785"/>
      <c r="U30" s="785"/>
      <c r="V30" s="741" t="s">
        <v>262</v>
      </c>
      <c r="W30" s="742"/>
      <c r="X30" s="742"/>
      <c r="Y30" s="743"/>
      <c r="Z30" s="741" t="s">
        <v>15</v>
      </c>
      <c r="AA30" s="742"/>
      <c r="AB30" s="742"/>
      <c r="AC30" s="743"/>
    </row>
    <row r="31" spans="2:29" ht="27.75" customHeight="1" thickBot="1">
      <c r="B31" s="9" t="s">
        <v>16</v>
      </c>
      <c r="C31" s="5" t="s">
        <v>13</v>
      </c>
      <c r="D31" s="6" t="s">
        <v>12</v>
      </c>
      <c r="E31" s="7" t="s">
        <v>11</v>
      </c>
      <c r="F31" s="5" t="s">
        <v>20</v>
      </c>
      <c r="G31" s="6" t="s">
        <v>10</v>
      </c>
      <c r="H31" s="8" t="s">
        <v>9</v>
      </c>
      <c r="I31" s="7" t="s">
        <v>19</v>
      </c>
      <c r="J31" s="5" t="s">
        <v>4</v>
      </c>
      <c r="K31" s="6" t="s">
        <v>5</v>
      </c>
      <c r="L31" s="6" t="s">
        <v>6</v>
      </c>
      <c r="M31" s="7" t="s">
        <v>7</v>
      </c>
      <c r="N31" s="9" t="s">
        <v>8</v>
      </c>
      <c r="O31" s="487" t="s">
        <v>205</v>
      </c>
      <c r="P31" s="488" t="s">
        <v>162</v>
      </c>
      <c r="Q31" s="488" t="s">
        <v>343</v>
      </c>
      <c r="R31" s="489" t="s">
        <v>164</v>
      </c>
      <c r="S31" s="489" t="s">
        <v>165</v>
      </c>
      <c r="T31" s="489" t="s">
        <v>166</v>
      </c>
      <c r="U31" s="488" t="s">
        <v>167</v>
      </c>
      <c r="V31" s="5" t="s">
        <v>20</v>
      </c>
      <c r="W31" s="6" t="s">
        <v>10</v>
      </c>
      <c r="X31" s="8" t="s">
        <v>9</v>
      </c>
      <c r="Y31" s="7" t="s">
        <v>19</v>
      </c>
      <c r="Z31" s="5" t="s">
        <v>4</v>
      </c>
      <c r="AA31" s="6" t="s">
        <v>5</v>
      </c>
      <c r="AB31" s="6" t="s">
        <v>6</v>
      </c>
      <c r="AC31" s="7" t="s">
        <v>7</v>
      </c>
    </row>
    <row r="32" spans="2:29" ht="21.75" customHeight="1" thickBot="1">
      <c r="B32" s="738" t="s">
        <v>71</v>
      </c>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40"/>
    </row>
    <row r="33" spans="2:29" ht="37.5" customHeight="1" thickBot="1">
      <c r="B33" s="257" t="s">
        <v>118</v>
      </c>
      <c r="C33" s="268" t="s">
        <v>3</v>
      </c>
      <c r="D33" s="266"/>
      <c r="E33" s="267"/>
      <c r="F33" s="268">
        <v>2</v>
      </c>
      <c r="G33" s="266">
        <v>1</v>
      </c>
      <c r="H33" s="266">
        <v>2</v>
      </c>
      <c r="I33" s="228">
        <f aca="true" t="shared" si="0" ref="I33:I39">+H33+G33+F33</f>
        <v>5</v>
      </c>
      <c r="J33" s="229">
        <f aca="true" t="shared" si="1" ref="J33:J38">IF($I33&gt;0,(IF($I33&lt;4,"X",""))," ")</f>
      </c>
      <c r="K33" s="226" t="str">
        <f>IF($I33&gt;3,(IF($I33&lt;6,"X",""))," ")</f>
        <v>X</v>
      </c>
      <c r="L33" s="226" t="str">
        <f>IF($I33&gt;5,(IF($I33&lt;8,"X",""))," ")</f>
        <v> </v>
      </c>
      <c r="M33" s="245" t="str">
        <f aca="true" t="shared" si="2" ref="M33:M38">IF($I33&gt;7,(IF($I33&lt;12,"X",""))," ")</f>
        <v> </v>
      </c>
      <c r="N33" s="257" t="s">
        <v>581</v>
      </c>
      <c r="O33" s="569"/>
      <c r="P33" s="559"/>
      <c r="Q33" s="559" t="s">
        <v>3</v>
      </c>
      <c r="R33" s="559"/>
      <c r="S33" s="648" t="s">
        <v>3</v>
      </c>
      <c r="T33" s="648"/>
      <c r="U33" s="649" t="s">
        <v>3</v>
      </c>
      <c r="V33" s="650">
        <v>2</v>
      </c>
      <c r="W33" s="568">
        <v>1</v>
      </c>
      <c r="X33" s="568">
        <v>1</v>
      </c>
      <c r="Y33" s="567">
        <f aca="true" t="shared" si="3" ref="Y33:Y38">X33+W33+V33</f>
        <v>4</v>
      </c>
      <c r="Z33" s="651" t="s">
        <v>3</v>
      </c>
      <c r="AA33" s="568"/>
      <c r="AB33" s="568"/>
      <c r="AC33" s="567"/>
    </row>
    <row r="34" spans="1:29" s="101" customFormat="1" ht="97.5" customHeight="1">
      <c r="A34" s="374"/>
      <c r="B34" s="423" t="s">
        <v>210</v>
      </c>
      <c r="C34" s="336" t="s">
        <v>3</v>
      </c>
      <c r="D34" s="327"/>
      <c r="E34" s="339"/>
      <c r="F34" s="336">
        <v>1</v>
      </c>
      <c r="G34" s="327">
        <v>3</v>
      </c>
      <c r="H34" s="327">
        <v>3</v>
      </c>
      <c r="I34" s="339">
        <f t="shared" si="0"/>
        <v>7</v>
      </c>
      <c r="J34" s="336">
        <f t="shared" si="1"/>
      </c>
      <c r="K34" s="431" t="s">
        <v>3</v>
      </c>
      <c r="L34" s="431"/>
      <c r="M34" s="342" t="str">
        <f t="shared" si="2"/>
        <v> </v>
      </c>
      <c r="N34" s="402" t="s">
        <v>631</v>
      </c>
      <c r="O34" s="362" t="s">
        <v>3</v>
      </c>
      <c r="P34" s="328"/>
      <c r="Q34" s="328" t="s">
        <v>3</v>
      </c>
      <c r="R34" s="328"/>
      <c r="S34" s="328"/>
      <c r="T34" s="328" t="s">
        <v>3</v>
      </c>
      <c r="U34" s="392"/>
      <c r="V34" s="336">
        <v>1</v>
      </c>
      <c r="W34" s="327">
        <v>2</v>
      </c>
      <c r="X34" s="327">
        <v>2</v>
      </c>
      <c r="Y34" s="567">
        <f t="shared" si="3"/>
        <v>5</v>
      </c>
      <c r="Z34" s="336"/>
      <c r="AA34" s="327" t="s">
        <v>3</v>
      </c>
      <c r="AB34" s="327"/>
      <c r="AC34" s="339"/>
    </row>
    <row r="35" spans="1:29" s="101" customFormat="1" ht="87" customHeight="1">
      <c r="A35" s="374"/>
      <c r="B35" s="423" t="s">
        <v>283</v>
      </c>
      <c r="C35" s="336" t="s">
        <v>3</v>
      </c>
      <c r="D35" s="327"/>
      <c r="E35" s="339"/>
      <c r="F35" s="336">
        <v>1</v>
      </c>
      <c r="G35" s="327">
        <v>4</v>
      </c>
      <c r="H35" s="327">
        <v>1</v>
      </c>
      <c r="I35" s="339">
        <f t="shared" si="0"/>
        <v>6</v>
      </c>
      <c r="J35" s="336">
        <f t="shared" si="1"/>
      </c>
      <c r="K35" s="431">
        <f>IF($I35&gt;3,(IF($I35&lt;6,"X",""))," ")</f>
      </c>
      <c r="L35" s="431" t="str">
        <f>IF($I35&gt;5,(IF($I35&lt;8,"X",""))," ")</f>
        <v>X</v>
      </c>
      <c r="M35" s="342" t="str">
        <f t="shared" si="2"/>
        <v> </v>
      </c>
      <c r="N35" s="402" t="s">
        <v>631</v>
      </c>
      <c r="O35" s="362" t="s">
        <v>3</v>
      </c>
      <c r="P35" s="328"/>
      <c r="Q35" s="328" t="s">
        <v>3</v>
      </c>
      <c r="R35" s="328"/>
      <c r="S35" s="328"/>
      <c r="T35" s="328" t="s">
        <v>3</v>
      </c>
      <c r="U35" s="392"/>
      <c r="V35" s="336">
        <v>1</v>
      </c>
      <c r="W35" s="327">
        <v>2</v>
      </c>
      <c r="X35" s="327">
        <v>2</v>
      </c>
      <c r="Y35" s="339">
        <f t="shared" si="3"/>
        <v>5</v>
      </c>
      <c r="Z35" s="336"/>
      <c r="AA35" s="327" t="s">
        <v>3</v>
      </c>
      <c r="AB35" s="327"/>
      <c r="AC35" s="339"/>
    </row>
    <row r="36" spans="1:29" s="101" customFormat="1" ht="70.5" customHeight="1" thickBot="1">
      <c r="A36" s="374"/>
      <c r="B36" s="423" t="s">
        <v>580</v>
      </c>
      <c r="C36" s="336" t="s">
        <v>3</v>
      </c>
      <c r="D36" s="327"/>
      <c r="E36" s="339"/>
      <c r="F36" s="336">
        <v>1</v>
      </c>
      <c r="G36" s="327">
        <v>2</v>
      </c>
      <c r="H36" s="327">
        <v>1</v>
      </c>
      <c r="I36" s="339">
        <f t="shared" si="0"/>
        <v>4</v>
      </c>
      <c r="J36" s="336">
        <f t="shared" si="1"/>
      </c>
      <c r="K36" s="431" t="str">
        <f>IF($I36&gt;3,(IF($I36&lt;6,"X",""))," ")</f>
        <v>X</v>
      </c>
      <c r="L36" s="431" t="str">
        <f>IF($I36&gt;5,(IF($I36&lt;8,"X",""))," ")</f>
        <v> </v>
      </c>
      <c r="M36" s="342" t="str">
        <f t="shared" si="2"/>
        <v> </v>
      </c>
      <c r="N36" s="402" t="s">
        <v>632</v>
      </c>
      <c r="O36" s="363"/>
      <c r="P36" s="356"/>
      <c r="Q36" s="356" t="s">
        <v>3</v>
      </c>
      <c r="R36" s="356" t="s">
        <v>3</v>
      </c>
      <c r="S36" s="359"/>
      <c r="T36" s="359" t="s">
        <v>3</v>
      </c>
      <c r="U36" s="491"/>
      <c r="V36" s="334">
        <v>1</v>
      </c>
      <c r="W36" s="331">
        <v>1</v>
      </c>
      <c r="X36" s="331">
        <v>1</v>
      </c>
      <c r="Y36" s="340">
        <f t="shared" si="3"/>
        <v>3</v>
      </c>
      <c r="Z36" s="337" t="s">
        <v>3</v>
      </c>
      <c r="AA36" s="331"/>
      <c r="AB36" s="331"/>
      <c r="AC36" s="340"/>
    </row>
    <row r="37" spans="2:29" ht="42" customHeight="1" thickBot="1">
      <c r="B37" s="542" t="s">
        <v>53</v>
      </c>
      <c r="C37" s="233" t="s">
        <v>3</v>
      </c>
      <c r="D37" s="231"/>
      <c r="E37" s="294"/>
      <c r="F37" s="233">
        <v>3</v>
      </c>
      <c r="G37" s="231">
        <v>2</v>
      </c>
      <c r="H37" s="231">
        <v>1</v>
      </c>
      <c r="I37" s="232">
        <f t="shared" si="0"/>
        <v>6</v>
      </c>
      <c r="J37" s="229">
        <f t="shared" si="1"/>
      </c>
      <c r="K37" s="226">
        <f>IF($I37&gt;3,(IF($I37&lt;6,"X",""))," ")</f>
      </c>
      <c r="L37" s="226" t="str">
        <f>IF($I37&gt;5,(IF($I37&lt;8,"X",""))," ")</f>
        <v>X</v>
      </c>
      <c r="M37" s="245" t="str">
        <f t="shared" si="2"/>
        <v> </v>
      </c>
      <c r="N37" s="179" t="s">
        <v>579</v>
      </c>
      <c r="O37" s="363"/>
      <c r="P37" s="356"/>
      <c r="Q37" s="356" t="s">
        <v>3</v>
      </c>
      <c r="R37" s="356" t="s">
        <v>3</v>
      </c>
      <c r="S37" s="359"/>
      <c r="T37" s="359" t="s">
        <v>3</v>
      </c>
      <c r="U37" s="491"/>
      <c r="V37" s="334">
        <v>3</v>
      </c>
      <c r="W37" s="331">
        <v>1</v>
      </c>
      <c r="X37" s="331">
        <v>1</v>
      </c>
      <c r="Y37" s="340">
        <f t="shared" si="3"/>
        <v>5</v>
      </c>
      <c r="Z37" s="438" t="s">
        <v>3</v>
      </c>
      <c r="AA37" s="331"/>
      <c r="AB37" s="331"/>
      <c r="AC37" s="340"/>
    </row>
    <row r="38" spans="2:29" s="49" customFormat="1" ht="45.75" thickBot="1">
      <c r="B38" s="620" t="s">
        <v>54</v>
      </c>
      <c r="C38" s="252"/>
      <c r="D38" s="200"/>
      <c r="E38" s="288" t="s">
        <v>3</v>
      </c>
      <c r="F38" s="252">
        <v>1</v>
      </c>
      <c r="G38" s="200">
        <v>2</v>
      </c>
      <c r="H38" s="200">
        <v>1</v>
      </c>
      <c r="I38" s="288">
        <f t="shared" si="0"/>
        <v>4</v>
      </c>
      <c r="J38" s="252">
        <f t="shared" si="1"/>
      </c>
      <c r="K38" s="199" t="str">
        <f>IF($I38&gt;3,(IF($I38&lt;6,"X",""))," ")</f>
        <v>X</v>
      </c>
      <c r="L38" s="199" t="str">
        <f>IF($I38&gt;5,(IF($I38&lt;8,"X",""))," ")</f>
        <v> </v>
      </c>
      <c r="M38" s="254" t="str">
        <f t="shared" si="2"/>
        <v> </v>
      </c>
      <c r="N38" s="191" t="s">
        <v>577</v>
      </c>
      <c r="O38" s="510" t="s">
        <v>3</v>
      </c>
      <c r="P38" s="354"/>
      <c r="Q38" s="354" t="s">
        <v>3</v>
      </c>
      <c r="R38" s="354"/>
      <c r="S38" s="564"/>
      <c r="T38" s="564" t="s">
        <v>3</v>
      </c>
      <c r="U38" s="563"/>
      <c r="V38" s="355">
        <v>1</v>
      </c>
      <c r="W38" s="354">
        <v>2</v>
      </c>
      <c r="X38" s="354">
        <v>1</v>
      </c>
      <c r="Y38" s="511">
        <f t="shared" si="3"/>
        <v>4</v>
      </c>
      <c r="Z38" s="512" t="s">
        <v>3</v>
      </c>
      <c r="AA38" s="354"/>
      <c r="AB38" s="354"/>
      <c r="AC38" s="511"/>
    </row>
    <row r="39" spans="2:29" s="49" customFormat="1" ht="30">
      <c r="B39" s="644" t="s">
        <v>93</v>
      </c>
      <c r="C39" s="250" t="s">
        <v>3</v>
      </c>
      <c r="D39" s="205"/>
      <c r="E39" s="290"/>
      <c r="F39" s="250">
        <v>3</v>
      </c>
      <c r="G39" s="205">
        <v>1</v>
      </c>
      <c r="H39" s="205">
        <v>1</v>
      </c>
      <c r="I39" s="288">
        <f t="shared" si="0"/>
        <v>5</v>
      </c>
      <c r="J39" s="252" t="s">
        <v>628</v>
      </c>
      <c r="K39" s="199" t="s">
        <v>3</v>
      </c>
      <c r="L39" s="199" t="s">
        <v>112</v>
      </c>
      <c r="M39" s="254" t="s">
        <v>112</v>
      </c>
      <c r="N39" s="645" t="s">
        <v>620</v>
      </c>
      <c r="O39" s="250" t="s">
        <v>3</v>
      </c>
      <c r="P39" s="205"/>
      <c r="Q39" s="205" t="s">
        <v>3</v>
      </c>
      <c r="R39" s="205"/>
      <c r="S39" s="205" t="s">
        <v>3</v>
      </c>
      <c r="T39" s="205"/>
      <c r="U39" s="249"/>
      <c r="V39" s="248">
        <v>3</v>
      </c>
      <c r="W39" s="205">
        <v>1</v>
      </c>
      <c r="X39" s="205">
        <v>1</v>
      </c>
      <c r="Y39" s="205">
        <f>SUM(V39:X39)</f>
        <v>5</v>
      </c>
      <c r="Z39" s="205"/>
      <c r="AA39" s="205" t="s">
        <v>3</v>
      </c>
      <c r="AB39" s="205"/>
      <c r="AC39" s="249"/>
    </row>
    <row r="40" spans="2:29" s="49" customFormat="1" ht="30.75" thickBot="1">
      <c r="B40" s="544" t="s">
        <v>129</v>
      </c>
      <c r="C40" s="518" t="s">
        <v>3</v>
      </c>
      <c r="D40" s="519"/>
      <c r="E40" s="520"/>
      <c r="F40" s="518">
        <v>3</v>
      </c>
      <c r="G40" s="519">
        <v>1</v>
      </c>
      <c r="H40" s="519">
        <v>1</v>
      </c>
      <c r="I40" s="288">
        <f>SUM(F40:H40)</f>
        <v>5</v>
      </c>
      <c r="J40" s="252" t="s">
        <v>628</v>
      </c>
      <c r="K40" s="199" t="s">
        <v>3</v>
      </c>
      <c r="L40" s="199" t="s">
        <v>112</v>
      </c>
      <c r="M40" s="254" t="s">
        <v>112</v>
      </c>
      <c r="N40" s="645" t="s">
        <v>620</v>
      </c>
      <c r="O40" s="250" t="s">
        <v>3</v>
      </c>
      <c r="P40" s="205"/>
      <c r="Q40" s="205" t="s">
        <v>3</v>
      </c>
      <c r="R40" s="205"/>
      <c r="S40" s="205" t="s">
        <v>3</v>
      </c>
      <c r="T40" s="205"/>
      <c r="U40" s="249"/>
      <c r="V40" s="248">
        <v>3</v>
      </c>
      <c r="W40" s="205">
        <v>1</v>
      </c>
      <c r="X40" s="205">
        <v>1</v>
      </c>
      <c r="Y40" s="205">
        <f>SUM(V40:X40)</f>
        <v>5</v>
      </c>
      <c r="Z40" s="205"/>
      <c r="AA40" s="205" t="s">
        <v>3</v>
      </c>
      <c r="AB40" s="205"/>
      <c r="AC40" s="249"/>
    </row>
    <row r="41" spans="2:29" ht="21.75" customHeight="1" thickBot="1">
      <c r="B41" s="242"/>
      <c r="C41" s="242"/>
      <c r="D41" s="242"/>
      <c r="E41" s="242"/>
      <c r="F41" s="242"/>
      <c r="G41" s="242"/>
      <c r="H41" s="744" t="s">
        <v>22</v>
      </c>
      <c r="I41" s="745"/>
      <c r="J41" s="10"/>
      <c r="K41" s="11"/>
      <c r="L41" s="45" t="s">
        <v>3</v>
      </c>
      <c r="M41" s="12"/>
      <c r="N41" s="243"/>
      <c r="X41" s="744" t="s">
        <v>22</v>
      </c>
      <c r="Y41" s="745"/>
      <c r="Z41" s="10"/>
      <c r="AA41" s="11" t="s">
        <v>3</v>
      </c>
      <c r="AB41" s="45"/>
      <c r="AC41" s="12"/>
    </row>
    <row r="42" spans="2:14" ht="21.75" customHeight="1" thickBot="1">
      <c r="B42" s="90"/>
      <c r="C42" s="90"/>
      <c r="D42" s="90"/>
      <c r="E42" s="90"/>
      <c r="F42" s="90"/>
      <c r="G42" s="90"/>
      <c r="H42" s="32"/>
      <c r="I42" s="32"/>
      <c r="J42" s="32"/>
      <c r="K42" s="32"/>
      <c r="L42" s="32"/>
      <c r="M42" s="32"/>
      <c r="N42" s="244"/>
    </row>
    <row r="43" spans="6:29" ht="21.75" customHeight="1" thickBot="1">
      <c r="F43" s="741" t="s">
        <v>14</v>
      </c>
      <c r="G43" s="742"/>
      <c r="H43" s="742"/>
      <c r="I43" s="743"/>
      <c r="J43" s="741" t="s">
        <v>15</v>
      </c>
      <c r="K43" s="742"/>
      <c r="L43" s="742"/>
      <c r="M43" s="743"/>
      <c r="O43" s="784" t="s">
        <v>168</v>
      </c>
      <c r="P43" s="785"/>
      <c r="Q43" s="785"/>
      <c r="R43" s="785"/>
      <c r="S43" s="785"/>
      <c r="T43" s="785"/>
      <c r="U43" s="785"/>
      <c r="V43" s="741" t="s">
        <v>262</v>
      </c>
      <c r="W43" s="742"/>
      <c r="X43" s="742"/>
      <c r="Y43" s="743"/>
      <c r="Z43" s="741" t="s">
        <v>15</v>
      </c>
      <c r="AA43" s="742"/>
      <c r="AB43" s="742"/>
      <c r="AC43" s="743"/>
    </row>
    <row r="44" spans="2:29" ht="27.75" customHeight="1" thickBot="1">
      <c r="B44" s="9" t="s">
        <v>16</v>
      </c>
      <c r="C44" s="5" t="s">
        <v>13</v>
      </c>
      <c r="D44" s="6" t="s">
        <v>12</v>
      </c>
      <c r="E44" s="7" t="s">
        <v>11</v>
      </c>
      <c r="F44" s="5" t="s">
        <v>20</v>
      </c>
      <c r="G44" s="6" t="s">
        <v>10</v>
      </c>
      <c r="H44" s="8" t="s">
        <v>9</v>
      </c>
      <c r="I44" s="7" t="s">
        <v>19</v>
      </c>
      <c r="J44" s="5" t="s">
        <v>4</v>
      </c>
      <c r="K44" s="6" t="s">
        <v>5</v>
      </c>
      <c r="L44" s="6" t="s">
        <v>6</v>
      </c>
      <c r="M44" s="7" t="s">
        <v>7</v>
      </c>
      <c r="N44" s="9" t="s">
        <v>8</v>
      </c>
      <c r="O44" s="487" t="s">
        <v>205</v>
      </c>
      <c r="P44" s="488" t="s">
        <v>162</v>
      </c>
      <c r="Q44" s="488" t="s">
        <v>343</v>
      </c>
      <c r="R44" s="489" t="s">
        <v>164</v>
      </c>
      <c r="S44" s="489" t="s">
        <v>165</v>
      </c>
      <c r="T44" s="489" t="s">
        <v>166</v>
      </c>
      <c r="U44" s="488" t="s">
        <v>167</v>
      </c>
      <c r="V44" s="5" t="s">
        <v>20</v>
      </c>
      <c r="W44" s="6" t="s">
        <v>10</v>
      </c>
      <c r="X44" s="8" t="s">
        <v>9</v>
      </c>
      <c r="Y44" s="7" t="s">
        <v>19</v>
      </c>
      <c r="Z44" s="5" t="s">
        <v>4</v>
      </c>
      <c r="AA44" s="6" t="s">
        <v>5</v>
      </c>
      <c r="AB44" s="6" t="s">
        <v>6</v>
      </c>
      <c r="AC44" s="7" t="s">
        <v>7</v>
      </c>
    </row>
    <row r="45" spans="2:29" ht="21.75" customHeight="1" thickBot="1">
      <c r="B45" s="738" t="s">
        <v>39</v>
      </c>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40"/>
    </row>
    <row r="46" spans="2:29" ht="48" customHeight="1">
      <c r="B46" s="526" t="s">
        <v>24</v>
      </c>
      <c r="C46" s="229" t="s">
        <v>3</v>
      </c>
      <c r="D46" s="227"/>
      <c r="E46" s="228"/>
      <c r="F46" s="229">
        <v>3</v>
      </c>
      <c r="G46" s="227">
        <v>2</v>
      </c>
      <c r="H46" s="227">
        <v>1</v>
      </c>
      <c r="I46" s="228">
        <f>+H46+G46+F46</f>
        <v>6</v>
      </c>
      <c r="J46" s="274">
        <f>IF($I46&gt;0,(IF($I46&lt;4,"X",""))," ")</f>
      </c>
      <c r="K46" s="486">
        <f>IF($I46&gt;3,(IF($I46&lt;6,"X",""))," ")</f>
      </c>
      <c r="L46" s="486" t="str">
        <f>IF($I46&gt;5,(IF($I46&lt;8,"X",""))," ")</f>
        <v>X</v>
      </c>
      <c r="M46" s="525" t="str">
        <f>IF($I46&gt;7,(IF($I46&lt;12,"X",""))," ")</f>
        <v> </v>
      </c>
      <c r="N46" s="257" t="s">
        <v>578</v>
      </c>
      <c r="O46" s="361" t="s">
        <v>3</v>
      </c>
      <c r="P46" s="330"/>
      <c r="Q46" s="330" t="s">
        <v>3</v>
      </c>
      <c r="R46" s="330"/>
      <c r="S46" s="345"/>
      <c r="T46" s="345" t="s">
        <v>3</v>
      </c>
      <c r="U46" s="490"/>
      <c r="V46" s="332">
        <v>3</v>
      </c>
      <c r="W46" s="329">
        <v>1</v>
      </c>
      <c r="X46" s="329">
        <v>1</v>
      </c>
      <c r="Y46" s="338">
        <f>X46+W46+V46</f>
        <v>5</v>
      </c>
      <c r="Z46" s="419"/>
      <c r="AA46" s="329" t="s">
        <v>3</v>
      </c>
      <c r="AB46" s="329"/>
      <c r="AC46" s="338"/>
    </row>
    <row r="47" spans="2:29" s="101" customFormat="1" ht="62.25" customHeight="1">
      <c r="B47" s="402" t="s">
        <v>26</v>
      </c>
      <c r="C47" s="336" t="s">
        <v>3</v>
      </c>
      <c r="D47" s="327"/>
      <c r="E47" s="339"/>
      <c r="F47" s="431">
        <v>1</v>
      </c>
      <c r="G47" s="327">
        <v>2</v>
      </c>
      <c r="H47" s="327">
        <v>1</v>
      </c>
      <c r="I47" s="395">
        <f>+H47+G47+F47</f>
        <v>4</v>
      </c>
      <c r="J47" s="336">
        <f>IF($I47&gt;0,(IF($I47&lt;4,"X",""))," ")</f>
      </c>
      <c r="K47" s="327" t="str">
        <f>IF($I47&gt;3,(IF($I47&lt;6,"X",""))," ")</f>
        <v>X</v>
      </c>
      <c r="L47" s="327" t="str">
        <f>IF($I47&gt;5,(IF($I47&lt;8,"X",""))," ")</f>
        <v> </v>
      </c>
      <c r="M47" s="339" t="str">
        <f>IF($I47&gt;7,(IF($I47&lt;12,"X",""))," ")</f>
        <v> </v>
      </c>
      <c r="N47" s="423" t="s">
        <v>354</v>
      </c>
      <c r="O47" s="456"/>
      <c r="P47" s="328" t="s">
        <v>3</v>
      </c>
      <c r="Q47" s="328" t="s">
        <v>3</v>
      </c>
      <c r="R47" s="328"/>
      <c r="S47" s="344"/>
      <c r="T47" s="344" t="s">
        <v>3</v>
      </c>
      <c r="U47" s="347"/>
      <c r="V47" s="458">
        <v>1</v>
      </c>
      <c r="W47" s="327">
        <v>1</v>
      </c>
      <c r="X47" s="327">
        <v>1</v>
      </c>
      <c r="Y47" s="339">
        <f>X47+W47+V47</f>
        <v>3</v>
      </c>
      <c r="Z47" s="431" t="s">
        <v>3</v>
      </c>
      <c r="AA47" s="327"/>
      <c r="AB47" s="327"/>
      <c r="AC47" s="339"/>
    </row>
    <row r="48" spans="2:29" s="101" customFormat="1" ht="57" customHeight="1">
      <c r="B48" s="402" t="s">
        <v>211</v>
      </c>
      <c r="C48" s="336" t="s">
        <v>3</v>
      </c>
      <c r="D48" s="327"/>
      <c r="E48" s="339"/>
      <c r="F48" s="431">
        <v>1</v>
      </c>
      <c r="G48" s="327">
        <v>4</v>
      </c>
      <c r="H48" s="327">
        <v>3</v>
      </c>
      <c r="I48" s="395">
        <f>+H48+G48+F48</f>
        <v>8</v>
      </c>
      <c r="J48" s="336">
        <f>IF($I48&gt;0,(IF($I48&lt;4,"X",""))," ")</f>
      </c>
      <c r="K48" s="327">
        <f>IF($I48&gt;3,(IF($I48&lt;6,"X",""))," ")</f>
      </c>
      <c r="L48" s="327" t="s">
        <v>3</v>
      </c>
      <c r="M48" s="339"/>
      <c r="N48" s="423" t="s">
        <v>425</v>
      </c>
      <c r="O48" s="456"/>
      <c r="P48" s="328" t="s">
        <v>3</v>
      </c>
      <c r="Q48" s="328" t="s">
        <v>3</v>
      </c>
      <c r="R48" s="328"/>
      <c r="S48" s="328"/>
      <c r="T48" s="328"/>
      <c r="U48" s="391"/>
      <c r="V48" s="336">
        <v>1</v>
      </c>
      <c r="W48" s="327">
        <v>2</v>
      </c>
      <c r="X48" s="327">
        <v>1</v>
      </c>
      <c r="Y48" s="339">
        <f>X48+W48+V48</f>
        <v>4</v>
      </c>
      <c r="Z48" s="431"/>
      <c r="AA48" s="327" t="s">
        <v>3</v>
      </c>
      <c r="AB48" s="327"/>
      <c r="AC48" s="339"/>
    </row>
    <row r="49" spans="2:29" s="101" customFormat="1" ht="33" customHeight="1">
      <c r="B49" s="402" t="s">
        <v>212</v>
      </c>
      <c r="C49" s="336" t="s">
        <v>3</v>
      </c>
      <c r="D49" s="327"/>
      <c r="E49" s="339"/>
      <c r="F49" s="431">
        <v>1</v>
      </c>
      <c r="G49" s="327">
        <v>2</v>
      </c>
      <c r="H49" s="327">
        <v>1</v>
      </c>
      <c r="I49" s="395">
        <f>+H49+G49+F49</f>
        <v>4</v>
      </c>
      <c r="J49" s="336">
        <f>IF($I49&gt;0,(IF($I49&lt;4,"X",""))," ")</f>
      </c>
      <c r="K49" s="327" t="str">
        <f>IF($I49&gt;3,(IF($I49&lt;6,"X",""))," ")</f>
        <v>X</v>
      </c>
      <c r="L49" s="327" t="str">
        <f>IF($I49&gt;5,(IF($I49&lt;8,"X",""))," ")</f>
        <v> </v>
      </c>
      <c r="M49" s="339" t="str">
        <f>IF($I49&gt;7,(IF($I49&lt;12,"X",""))," ")</f>
        <v> </v>
      </c>
      <c r="N49" s="423" t="s">
        <v>426</v>
      </c>
      <c r="O49" s="456"/>
      <c r="P49" s="328"/>
      <c r="Q49" s="328" t="s">
        <v>3</v>
      </c>
      <c r="R49" s="328"/>
      <c r="S49" s="328"/>
      <c r="T49" s="328" t="s">
        <v>3</v>
      </c>
      <c r="U49" s="391"/>
      <c r="V49" s="336">
        <v>1</v>
      </c>
      <c r="W49" s="327">
        <v>1</v>
      </c>
      <c r="X49" s="327">
        <v>1</v>
      </c>
      <c r="Y49" s="339">
        <f>X49+W49+V49</f>
        <v>3</v>
      </c>
      <c r="Z49" s="431" t="s">
        <v>3</v>
      </c>
      <c r="AA49" s="327"/>
      <c r="AB49" s="327"/>
      <c r="AC49" s="339"/>
    </row>
    <row r="50" spans="2:29" s="101" customFormat="1" ht="37.5" customHeight="1">
      <c r="B50" s="402" t="s">
        <v>285</v>
      </c>
      <c r="C50" s="336" t="s">
        <v>3</v>
      </c>
      <c r="D50" s="327"/>
      <c r="E50" s="339"/>
      <c r="F50" s="431">
        <v>2</v>
      </c>
      <c r="G50" s="327">
        <v>2</v>
      </c>
      <c r="H50" s="327">
        <v>1</v>
      </c>
      <c r="I50" s="395">
        <f>+H50+G50+F50</f>
        <v>5</v>
      </c>
      <c r="J50" s="336">
        <f>IF($I50&gt;0,(IF($I50&lt;4,"X",""))," ")</f>
      </c>
      <c r="K50" s="327" t="str">
        <f>IF($I50&gt;3,(IF($I50&lt;6,"X",""))," ")</f>
        <v>X</v>
      </c>
      <c r="L50" s="327" t="str">
        <f>IF($I50&gt;5,(IF($I50&lt;8,"X",""))," ")</f>
        <v> </v>
      </c>
      <c r="M50" s="339" t="str">
        <f>IF($I50&gt;7,(IF($I50&lt;12,"X",""))," ")</f>
        <v> </v>
      </c>
      <c r="N50" s="423" t="s">
        <v>426</v>
      </c>
      <c r="O50" s="362"/>
      <c r="P50" s="328"/>
      <c r="Q50" s="328" t="s">
        <v>3</v>
      </c>
      <c r="R50" s="328"/>
      <c r="S50" s="328"/>
      <c r="T50" s="328" t="s">
        <v>3</v>
      </c>
      <c r="U50" s="391"/>
      <c r="V50" s="336">
        <v>1</v>
      </c>
      <c r="W50" s="327">
        <v>1</v>
      </c>
      <c r="X50" s="327">
        <v>1</v>
      </c>
      <c r="Y50" s="339">
        <f>X50+W50+V50</f>
        <v>3</v>
      </c>
      <c r="Z50" s="431" t="s">
        <v>3</v>
      </c>
      <c r="AA50" s="327"/>
      <c r="AB50" s="327"/>
      <c r="AC50" s="339"/>
    </row>
    <row r="51" spans="2:29" ht="48" customHeight="1">
      <c r="B51" s="526"/>
      <c r="C51" s="229"/>
      <c r="D51" s="227"/>
      <c r="E51" s="228"/>
      <c r="F51" s="226"/>
      <c r="G51" s="227"/>
      <c r="H51" s="227"/>
      <c r="I51" s="302"/>
      <c r="J51" s="229"/>
      <c r="K51" s="226"/>
      <c r="L51" s="226"/>
      <c r="M51" s="245"/>
      <c r="N51" s="257"/>
      <c r="O51" s="377"/>
      <c r="P51" s="379"/>
      <c r="Q51" s="379"/>
      <c r="R51" s="379"/>
      <c r="S51" s="566"/>
      <c r="T51" s="566"/>
      <c r="U51" s="565"/>
      <c r="V51" s="652"/>
      <c r="W51" s="387"/>
      <c r="X51" s="387"/>
      <c r="Y51" s="386"/>
      <c r="Z51" s="384"/>
      <c r="AA51" s="387"/>
      <c r="AB51" s="387"/>
      <c r="AC51" s="386"/>
    </row>
    <row r="52" spans="2:29" ht="48" customHeight="1">
      <c r="B52" s="526"/>
      <c r="C52" s="229"/>
      <c r="D52" s="227"/>
      <c r="E52" s="228"/>
      <c r="F52" s="226"/>
      <c r="G52" s="227"/>
      <c r="H52" s="227"/>
      <c r="I52" s="302"/>
      <c r="J52" s="229"/>
      <c r="K52" s="226"/>
      <c r="L52" s="226"/>
      <c r="M52" s="245"/>
      <c r="N52" s="257"/>
      <c r="O52" s="377"/>
      <c r="P52" s="379"/>
      <c r="Q52" s="379"/>
      <c r="R52" s="379"/>
      <c r="S52" s="566"/>
      <c r="T52" s="566"/>
      <c r="U52" s="565"/>
      <c r="V52" s="652"/>
      <c r="W52" s="387"/>
      <c r="X52" s="387"/>
      <c r="Y52" s="386"/>
      <c r="Z52" s="384"/>
      <c r="AA52" s="387"/>
      <c r="AB52" s="387"/>
      <c r="AC52" s="386"/>
    </row>
    <row r="53" spans="1:29" s="101" customFormat="1" ht="37.5" customHeight="1" thickBot="1">
      <c r="A53" s="374"/>
      <c r="B53" s="402" t="s">
        <v>285</v>
      </c>
      <c r="C53" s="336" t="s">
        <v>3</v>
      </c>
      <c r="D53" s="327"/>
      <c r="E53" s="339"/>
      <c r="F53" s="431">
        <v>1</v>
      </c>
      <c r="G53" s="327">
        <v>2</v>
      </c>
      <c r="H53" s="327">
        <v>1</v>
      </c>
      <c r="I53" s="395">
        <f>+H53+G53+F53</f>
        <v>4</v>
      </c>
      <c r="J53" s="336">
        <f>IF($I53&gt;0,(IF($I53&lt;4,"X",""))," ")</f>
      </c>
      <c r="K53" s="327" t="str">
        <f>IF($I53&gt;3,(IF($I53&lt;6,"X",""))," ")</f>
        <v>X</v>
      </c>
      <c r="L53" s="327" t="str">
        <f>IF($I53&gt;5,(IF($I53&lt;8,"X",""))," ")</f>
        <v> </v>
      </c>
      <c r="M53" s="339" t="str">
        <f>IF($I53&gt;7,(IF($I53&lt;12,"X",""))," ")</f>
        <v> </v>
      </c>
      <c r="N53" s="423" t="s">
        <v>426</v>
      </c>
      <c r="O53" s="362"/>
      <c r="P53" s="328"/>
      <c r="Q53" s="328" t="s">
        <v>3</v>
      </c>
      <c r="R53" s="328"/>
      <c r="S53" s="328"/>
      <c r="T53" s="328" t="s">
        <v>3</v>
      </c>
      <c r="U53" s="391"/>
      <c r="V53" s="336">
        <v>1</v>
      </c>
      <c r="W53" s="327">
        <v>1</v>
      </c>
      <c r="X53" s="327">
        <v>1</v>
      </c>
      <c r="Y53" s="339">
        <f>X53+W53+V53</f>
        <v>3</v>
      </c>
      <c r="Z53" s="431" t="s">
        <v>3</v>
      </c>
      <c r="AA53" s="327"/>
      <c r="AB53" s="327"/>
      <c r="AC53" s="339"/>
    </row>
    <row r="54" spans="2:29" ht="21.75" customHeight="1" thickBot="1">
      <c r="B54" s="242"/>
      <c r="C54" s="242"/>
      <c r="D54" s="242"/>
      <c r="E54" s="242"/>
      <c r="F54" s="242"/>
      <c r="G54" s="242"/>
      <c r="H54" s="744" t="s">
        <v>22</v>
      </c>
      <c r="I54" s="745"/>
      <c r="J54" s="10"/>
      <c r="K54" s="11"/>
      <c r="L54" s="45" t="s">
        <v>3</v>
      </c>
      <c r="M54" s="12"/>
      <c r="N54" s="243"/>
      <c r="X54" s="744" t="s">
        <v>22</v>
      </c>
      <c r="Y54" s="745"/>
      <c r="Z54" s="10"/>
      <c r="AA54" s="11" t="s">
        <v>3</v>
      </c>
      <c r="AB54" s="45"/>
      <c r="AC54" s="12"/>
    </row>
    <row r="55" spans="2:14" s="49" customFormat="1" ht="21.75" customHeight="1" thickBot="1">
      <c r="B55" s="91"/>
      <c r="C55" s="91"/>
      <c r="D55" s="91"/>
      <c r="E55" s="91"/>
      <c r="F55" s="91"/>
      <c r="G55" s="91"/>
      <c r="H55" s="31"/>
      <c r="I55" s="31"/>
      <c r="J55" s="31"/>
      <c r="K55" s="31"/>
      <c r="L55" s="31"/>
      <c r="M55" s="31"/>
      <c r="N55" s="497"/>
    </row>
    <row r="56" spans="2:29" ht="21.75" customHeight="1" thickBot="1">
      <c r="B56" s="90"/>
      <c r="C56" s="90"/>
      <c r="D56" s="90"/>
      <c r="E56" s="90"/>
      <c r="F56" s="741" t="s">
        <v>14</v>
      </c>
      <c r="G56" s="742"/>
      <c r="H56" s="742"/>
      <c r="I56" s="743"/>
      <c r="J56" s="741" t="s">
        <v>15</v>
      </c>
      <c r="K56" s="742"/>
      <c r="L56" s="742"/>
      <c r="M56" s="743"/>
      <c r="N56" s="244"/>
      <c r="O56" s="784" t="s">
        <v>168</v>
      </c>
      <c r="P56" s="785"/>
      <c r="Q56" s="785"/>
      <c r="R56" s="785"/>
      <c r="S56" s="785"/>
      <c r="T56" s="785"/>
      <c r="U56" s="785"/>
      <c r="V56" s="741" t="s">
        <v>262</v>
      </c>
      <c r="W56" s="742"/>
      <c r="X56" s="742"/>
      <c r="Y56" s="743"/>
      <c r="Z56" s="741" t="s">
        <v>15</v>
      </c>
      <c r="AA56" s="742"/>
      <c r="AB56" s="742"/>
      <c r="AC56" s="743"/>
    </row>
    <row r="57" spans="1:14" ht="21.75" customHeight="1" thickBot="1">
      <c r="A57" s="1"/>
      <c r="B57" s="90"/>
      <c r="C57" s="90"/>
      <c r="D57" s="90"/>
      <c r="E57" s="90"/>
      <c r="F57" s="90"/>
      <c r="G57" s="90"/>
      <c r="H57" s="30"/>
      <c r="I57" s="30"/>
      <c r="J57" s="31"/>
      <c r="K57" s="31"/>
      <c r="L57" s="31"/>
      <c r="M57" s="31"/>
      <c r="N57" s="244"/>
    </row>
    <row r="58" spans="1:29" ht="21.75" customHeight="1" thickBot="1">
      <c r="A58" s="1"/>
      <c r="B58" s="90"/>
      <c r="C58" s="90"/>
      <c r="D58" s="90"/>
      <c r="E58" s="90"/>
      <c r="F58" s="741" t="s">
        <v>14</v>
      </c>
      <c r="G58" s="742"/>
      <c r="H58" s="742"/>
      <c r="I58" s="743"/>
      <c r="J58" s="741" t="s">
        <v>15</v>
      </c>
      <c r="K58" s="742"/>
      <c r="L58" s="742"/>
      <c r="M58" s="743"/>
      <c r="N58" s="244"/>
      <c r="O58" s="784" t="s">
        <v>168</v>
      </c>
      <c r="P58" s="785"/>
      <c r="Q58" s="785"/>
      <c r="R58" s="785"/>
      <c r="S58" s="785"/>
      <c r="T58" s="785"/>
      <c r="U58" s="785"/>
      <c r="V58" s="741" t="s">
        <v>262</v>
      </c>
      <c r="W58" s="742"/>
      <c r="X58" s="742"/>
      <c r="Y58" s="743"/>
      <c r="Z58" s="741" t="s">
        <v>15</v>
      </c>
      <c r="AA58" s="742"/>
      <c r="AB58" s="742"/>
      <c r="AC58" s="743"/>
    </row>
    <row r="59" spans="1:29" ht="27.75" customHeight="1" thickBot="1">
      <c r="A59" s="1"/>
      <c r="B59" s="9" t="s">
        <v>16</v>
      </c>
      <c r="C59" s="5" t="s">
        <v>13</v>
      </c>
      <c r="D59" s="6" t="s">
        <v>12</v>
      </c>
      <c r="E59" s="7" t="s">
        <v>11</v>
      </c>
      <c r="F59" s="5" t="s">
        <v>20</v>
      </c>
      <c r="G59" s="6" t="s">
        <v>10</v>
      </c>
      <c r="H59" s="8" t="s">
        <v>9</v>
      </c>
      <c r="I59" s="7" t="s">
        <v>19</v>
      </c>
      <c r="J59" s="5" t="s">
        <v>4</v>
      </c>
      <c r="K59" s="6" t="s">
        <v>5</v>
      </c>
      <c r="L59" s="6" t="s">
        <v>6</v>
      </c>
      <c r="M59" s="7" t="s">
        <v>7</v>
      </c>
      <c r="N59" s="9" t="s">
        <v>8</v>
      </c>
      <c r="O59" s="487" t="s">
        <v>205</v>
      </c>
      <c r="P59" s="488" t="s">
        <v>162</v>
      </c>
      <c r="Q59" s="488" t="s">
        <v>343</v>
      </c>
      <c r="R59" s="489" t="s">
        <v>164</v>
      </c>
      <c r="S59" s="489" t="s">
        <v>165</v>
      </c>
      <c r="T59" s="489" t="s">
        <v>166</v>
      </c>
      <c r="U59" s="488" t="s">
        <v>167</v>
      </c>
      <c r="V59" s="5" t="s">
        <v>20</v>
      </c>
      <c r="W59" s="6" t="s">
        <v>10</v>
      </c>
      <c r="X59" s="8" t="s">
        <v>9</v>
      </c>
      <c r="Y59" s="7" t="s">
        <v>19</v>
      </c>
      <c r="Z59" s="5" t="s">
        <v>4</v>
      </c>
      <c r="AA59" s="6" t="s">
        <v>5</v>
      </c>
      <c r="AB59" s="6" t="s">
        <v>6</v>
      </c>
      <c r="AC59" s="7" t="s">
        <v>7</v>
      </c>
    </row>
    <row r="60" spans="1:29" ht="21.75" customHeight="1" thickBot="1">
      <c r="A60" s="1"/>
      <c r="B60" s="738" t="s">
        <v>27</v>
      </c>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40"/>
    </row>
    <row r="61" spans="1:29" ht="21.75" customHeight="1" thickBot="1">
      <c r="A61" s="1"/>
      <c r="B61" s="526" t="s">
        <v>576</v>
      </c>
      <c r="C61" s="229" t="s">
        <v>3</v>
      </c>
      <c r="D61" s="227"/>
      <c r="E61" s="228"/>
      <c r="F61" s="229">
        <v>2</v>
      </c>
      <c r="G61" s="227">
        <v>1</v>
      </c>
      <c r="H61" s="227">
        <v>1</v>
      </c>
      <c r="I61" s="228">
        <f>+H61+G61+F61</f>
        <v>4</v>
      </c>
      <c r="J61" s="229">
        <f>IF($I61&gt;0,(IF($I61&lt;4,"X",""))," ")</f>
      </c>
      <c r="K61" s="226" t="str">
        <f>IF($I61&gt;3,(IF($I61&lt;6,"X",""))," ")</f>
        <v>X</v>
      </c>
      <c r="L61" s="226" t="str">
        <f>IF($I61&gt;5,(IF($I61&lt;8,"X",""))," ")</f>
        <v> </v>
      </c>
      <c r="M61" s="245" t="str">
        <f>IF($I61&gt;7,(IF($I61&lt;12,"X",""))," ")</f>
        <v> </v>
      </c>
      <c r="N61" s="257" t="s">
        <v>575</v>
      </c>
      <c r="O61" s="510"/>
      <c r="P61" s="354" t="s">
        <v>3</v>
      </c>
      <c r="Q61" s="354"/>
      <c r="R61" s="354"/>
      <c r="S61" s="564"/>
      <c r="T61" s="564"/>
      <c r="U61" s="563"/>
      <c r="V61" s="653">
        <v>3</v>
      </c>
      <c r="W61" s="561">
        <v>1</v>
      </c>
      <c r="X61" s="561">
        <v>1</v>
      </c>
      <c r="Y61" s="560">
        <f>X61+W61+V61</f>
        <v>5</v>
      </c>
      <c r="Z61" s="562" t="s">
        <v>3</v>
      </c>
      <c r="AA61" s="561"/>
      <c r="AB61" s="561"/>
      <c r="AC61" s="560"/>
    </row>
    <row r="62" spans="1:29" ht="21.75" customHeight="1" thickBot="1">
      <c r="A62" s="1"/>
      <c r="B62" s="242"/>
      <c r="C62" s="242"/>
      <c r="D62" s="242"/>
      <c r="E62" s="242"/>
      <c r="F62" s="242"/>
      <c r="G62" s="242"/>
      <c r="H62" s="744" t="s">
        <v>22</v>
      </c>
      <c r="I62" s="745"/>
      <c r="J62" s="10"/>
      <c r="K62" s="11" t="s">
        <v>3</v>
      </c>
      <c r="L62" s="45"/>
      <c r="M62" s="12"/>
      <c r="N62" s="243"/>
      <c r="X62" s="744" t="s">
        <v>22</v>
      </c>
      <c r="Y62" s="745"/>
      <c r="Z62" s="10" t="s">
        <v>3</v>
      </c>
      <c r="AA62" s="11"/>
      <c r="AB62" s="45"/>
      <c r="AC62" s="12"/>
    </row>
    <row r="63" spans="1:14" ht="21.75" customHeight="1" thickBot="1">
      <c r="A63" s="1"/>
      <c r="B63" s="90"/>
      <c r="C63" s="90"/>
      <c r="D63" s="90"/>
      <c r="E63" s="90"/>
      <c r="F63" s="90"/>
      <c r="G63" s="90"/>
      <c r="H63" s="30"/>
      <c r="I63" s="30"/>
      <c r="J63" s="31"/>
      <c r="K63" s="31"/>
      <c r="L63" s="31"/>
      <c r="M63" s="31"/>
      <c r="N63" s="244"/>
    </row>
    <row r="64" spans="1:29" ht="21.75" customHeight="1" thickBot="1">
      <c r="A64" s="1"/>
      <c r="B64" s="90"/>
      <c r="C64" s="90"/>
      <c r="D64" s="90"/>
      <c r="E64" s="90"/>
      <c r="F64" s="741" t="s">
        <v>14</v>
      </c>
      <c r="G64" s="742"/>
      <c r="H64" s="742"/>
      <c r="I64" s="743"/>
      <c r="J64" s="741" t="s">
        <v>15</v>
      </c>
      <c r="K64" s="742"/>
      <c r="L64" s="742"/>
      <c r="M64" s="743"/>
      <c r="N64" s="244"/>
      <c r="O64" s="784" t="s">
        <v>168</v>
      </c>
      <c r="P64" s="785"/>
      <c r="Q64" s="785"/>
      <c r="R64" s="785"/>
      <c r="S64" s="785"/>
      <c r="T64" s="785"/>
      <c r="U64" s="785"/>
      <c r="V64" s="741" t="s">
        <v>262</v>
      </c>
      <c r="W64" s="742"/>
      <c r="X64" s="742"/>
      <c r="Y64" s="743"/>
      <c r="Z64" s="741" t="s">
        <v>15</v>
      </c>
      <c r="AA64" s="742"/>
      <c r="AB64" s="742"/>
      <c r="AC64" s="743"/>
    </row>
    <row r="65" spans="1:29" ht="27.75" customHeight="1" thickBot="1">
      <c r="A65" s="1"/>
      <c r="B65" s="9" t="s">
        <v>16</v>
      </c>
      <c r="C65" s="5" t="s">
        <v>13</v>
      </c>
      <c r="D65" s="6" t="s">
        <v>12</v>
      </c>
      <c r="E65" s="7" t="s">
        <v>11</v>
      </c>
      <c r="F65" s="5" t="s">
        <v>20</v>
      </c>
      <c r="G65" s="6" t="s">
        <v>10</v>
      </c>
      <c r="H65" s="8" t="s">
        <v>9</v>
      </c>
      <c r="I65" s="7" t="s">
        <v>19</v>
      </c>
      <c r="J65" s="5" t="s">
        <v>4</v>
      </c>
      <c r="K65" s="6" t="s">
        <v>5</v>
      </c>
      <c r="L65" s="6" t="s">
        <v>6</v>
      </c>
      <c r="M65" s="7" t="s">
        <v>7</v>
      </c>
      <c r="N65" s="9" t="s">
        <v>8</v>
      </c>
      <c r="O65" s="487" t="s">
        <v>205</v>
      </c>
      <c r="P65" s="488" t="s">
        <v>162</v>
      </c>
      <c r="Q65" s="488" t="s">
        <v>343</v>
      </c>
      <c r="R65" s="489" t="s">
        <v>164</v>
      </c>
      <c r="S65" s="489" t="s">
        <v>165</v>
      </c>
      <c r="T65" s="489" t="s">
        <v>166</v>
      </c>
      <c r="U65" s="488" t="s">
        <v>167</v>
      </c>
      <c r="V65" s="5" t="s">
        <v>20</v>
      </c>
      <c r="W65" s="6" t="s">
        <v>10</v>
      </c>
      <c r="X65" s="8" t="s">
        <v>9</v>
      </c>
      <c r="Y65" s="7" t="s">
        <v>19</v>
      </c>
      <c r="Z65" s="5" t="s">
        <v>4</v>
      </c>
      <c r="AA65" s="6" t="s">
        <v>5</v>
      </c>
      <c r="AB65" s="6" t="s">
        <v>6</v>
      </c>
      <c r="AC65" s="7" t="s">
        <v>7</v>
      </c>
    </row>
    <row r="66" spans="1:29" ht="21.75" customHeight="1" thickBot="1">
      <c r="A66" s="1"/>
      <c r="B66" s="738" t="s">
        <v>606</v>
      </c>
      <c r="C66" s="739"/>
      <c r="D66" s="739"/>
      <c r="E66" s="739"/>
      <c r="F66" s="739"/>
      <c r="G66" s="739"/>
      <c r="H66" s="739"/>
      <c r="I66" s="739"/>
      <c r="J66" s="739"/>
      <c r="K66" s="739"/>
      <c r="L66" s="739"/>
      <c r="M66" s="739"/>
      <c r="N66" s="739"/>
      <c r="O66" s="754"/>
      <c r="P66" s="754"/>
      <c r="Q66" s="754"/>
      <c r="R66" s="754"/>
      <c r="S66" s="754"/>
      <c r="T66" s="754"/>
      <c r="U66" s="754"/>
      <c r="V66" s="739"/>
      <c r="W66" s="739"/>
      <c r="X66" s="739"/>
      <c r="Y66" s="739"/>
      <c r="Z66" s="739"/>
      <c r="AA66" s="739"/>
      <c r="AB66" s="739"/>
      <c r="AC66" s="740"/>
    </row>
    <row r="67" spans="1:29" ht="33.75" customHeight="1">
      <c r="A67" s="1"/>
      <c r="B67" s="526" t="s">
        <v>91</v>
      </c>
      <c r="C67" s="229" t="s">
        <v>3</v>
      </c>
      <c r="D67" s="227"/>
      <c r="E67" s="302"/>
      <c r="F67" s="229">
        <v>1</v>
      </c>
      <c r="G67" s="227">
        <v>3</v>
      </c>
      <c r="H67" s="227">
        <v>3</v>
      </c>
      <c r="I67" s="228">
        <f aca="true" t="shared" si="4" ref="I67:I73">H67+G67+F67</f>
        <v>7</v>
      </c>
      <c r="J67" s="274">
        <f aca="true" t="shared" si="5" ref="J67:J73">IF($I67&gt;0,(IF($I67&lt;4,"X",""))," ")</f>
      </c>
      <c r="K67" s="486">
        <f aca="true" t="shared" si="6" ref="K67:K73">IF($I67&gt;3,(IF($I67&lt;6,"X",""))," ")</f>
      </c>
      <c r="L67" s="486" t="str">
        <f aca="true" t="shared" si="7" ref="L67:L73">IF($I67&gt;5,(IF($I67&lt;8,"X",""))," ")</f>
        <v>X</v>
      </c>
      <c r="M67" s="525" t="str">
        <f aca="true" t="shared" si="8" ref="M67:M73">IF($I67&gt;7,(IF($I67&lt;12,"X",""))," ")</f>
        <v> </v>
      </c>
      <c r="N67" s="524" t="s">
        <v>624</v>
      </c>
      <c r="O67" s="361" t="s">
        <v>3</v>
      </c>
      <c r="P67" s="559"/>
      <c r="Q67" s="559"/>
      <c r="R67" s="559"/>
      <c r="S67" s="648" t="s">
        <v>3</v>
      </c>
      <c r="T67" s="648" t="s">
        <v>3</v>
      </c>
      <c r="U67" s="654" t="s">
        <v>3</v>
      </c>
      <c r="V67" s="650">
        <v>3</v>
      </c>
      <c r="W67" s="568">
        <v>1</v>
      </c>
      <c r="X67" s="568">
        <v>1</v>
      </c>
      <c r="Y67" s="567">
        <f aca="true" t="shared" si="9" ref="Y67:Y73">X67+W67+V67</f>
        <v>5</v>
      </c>
      <c r="Z67" s="651"/>
      <c r="AA67" s="568" t="s">
        <v>3</v>
      </c>
      <c r="AB67" s="568"/>
      <c r="AC67" s="567"/>
    </row>
    <row r="68" spans="1:29" ht="21.75" customHeight="1">
      <c r="A68" s="1"/>
      <c r="B68" s="542" t="s">
        <v>29</v>
      </c>
      <c r="C68" s="233" t="s">
        <v>3</v>
      </c>
      <c r="D68" s="231"/>
      <c r="E68" s="294"/>
      <c r="F68" s="233">
        <v>1</v>
      </c>
      <c r="G68" s="231">
        <v>1</v>
      </c>
      <c r="H68" s="231">
        <v>1</v>
      </c>
      <c r="I68" s="232">
        <f t="shared" si="4"/>
        <v>3</v>
      </c>
      <c r="J68" s="229" t="str">
        <f t="shared" si="5"/>
        <v>X</v>
      </c>
      <c r="K68" s="226" t="str">
        <f t="shared" si="6"/>
        <v> </v>
      </c>
      <c r="L68" s="226" t="str">
        <f t="shared" si="7"/>
        <v> </v>
      </c>
      <c r="M68" s="245" t="str">
        <f t="shared" si="8"/>
        <v> </v>
      </c>
      <c r="N68" s="541" t="s">
        <v>125</v>
      </c>
      <c r="O68" s="362" t="s">
        <v>3</v>
      </c>
      <c r="P68" s="328"/>
      <c r="Q68" s="328"/>
      <c r="R68" s="328"/>
      <c r="S68" s="344" t="s">
        <v>3</v>
      </c>
      <c r="T68" s="344"/>
      <c r="U68" s="347"/>
      <c r="V68" s="333">
        <v>1</v>
      </c>
      <c r="W68" s="327">
        <v>1</v>
      </c>
      <c r="X68" s="327">
        <v>1</v>
      </c>
      <c r="Y68" s="339">
        <f t="shared" si="9"/>
        <v>3</v>
      </c>
      <c r="Z68" s="431" t="s">
        <v>3</v>
      </c>
      <c r="AA68" s="327"/>
      <c r="AB68" s="327"/>
      <c r="AC68" s="339"/>
    </row>
    <row r="69" spans="1:29" ht="32.25" customHeight="1">
      <c r="A69" s="1"/>
      <c r="B69" s="257" t="s">
        <v>100</v>
      </c>
      <c r="C69" s="268" t="s">
        <v>3</v>
      </c>
      <c r="D69" s="266"/>
      <c r="E69" s="267"/>
      <c r="F69" s="268">
        <v>1</v>
      </c>
      <c r="G69" s="266">
        <v>3</v>
      </c>
      <c r="H69" s="266">
        <v>3</v>
      </c>
      <c r="I69" s="228">
        <f t="shared" si="4"/>
        <v>7</v>
      </c>
      <c r="J69" s="229">
        <f t="shared" si="5"/>
      </c>
      <c r="K69" s="226">
        <f t="shared" si="6"/>
      </c>
      <c r="L69" s="226" t="str">
        <f t="shared" si="7"/>
        <v>X</v>
      </c>
      <c r="M69" s="245" t="str">
        <f t="shared" si="8"/>
        <v> </v>
      </c>
      <c r="N69" s="538" t="s">
        <v>624</v>
      </c>
      <c r="O69" s="362" t="s">
        <v>3</v>
      </c>
      <c r="P69" s="328"/>
      <c r="Q69" s="328"/>
      <c r="R69" s="328"/>
      <c r="S69" s="344" t="s">
        <v>3</v>
      </c>
      <c r="T69" s="344" t="s">
        <v>3</v>
      </c>
      <c r="U69" s="347" t="s">
        <v>3</v>
      </c>
      <c r="V69" s="333">
        <v>1</v>
      </c>
      <c r="W69" s="327">
        <v>1</v>
      </c>
      <c r="X69" s="327">
        <v>2</v>
      </c>
      <c r="Y69" s="339">
        <f t="shared" si="9"/>
        <v>4</v>
      </c>
      <c r="Z69" s="431"/>
      <c r="AA69" s="327" t="s">
        <v>3</v>
      </c>
      <c r="AB69" s="327"/>
      <c r="AC69" s="339"/>
    </row>
    <row r="70" spans="2:29" s="101" customFormat="1" ht="78.75" customHeight="1" thickBot="1">
      <c r="B70" s="402" t="s">
        <v>338</v>
      </c>
      <c r="C70" s="336" t="s">
        <v>3</v>
      </c>
      <c r="D70" s="327"/>
      <c r="E70" s="395"/>
      <c r="F70" s="336">
        <v>1</v>
      </c>
      <c r="G70" s="327">
        <v>6</v>
      </c>
      <c r="H70" s="327">
        <v>3</v>
      </c>
      <c r="I70" s="386">
        <f t="shared" si="4"/>
        <v>10</v>
      </c>
      <c r="J70" s="385">
        <f t="shared" si="5"/>
      </c>
      <c r="K70" s="384">
        <f t="shared" si="6"/>
      </c>
      <c r="L70" s="384">
        <f t="shared" si="7"/>
      </c>
      <c r="M70" s="383" t="str">
        <f t="shared" si="8"/>
        <v>X</v>
      </c>
      <c r="N70" s="365" t="s">
        <v>432</v>
      </c>
      <c r="O70" s="207"/>
      <c r="P70" s="165"/>
      <c r="Q70" s="165"/>
      <c r="R70" s="165"/>
      <c r="S70" s="165"/>
      <c r="T70" s="165"/>
      <c r="U70" s="303"/>
      <c r="V70" s="237">
        <v>1</v>
      </c>
      <c r="W70" s="235">
        <v>2</v>
      </c>
      <c r="X70" s="235">
        <v>1</v>
      </c>
      <c r="Y70" s="295">
        <f t="shared" si="9"/>
        <v>4</v>
      </c>
      <c r="Z70" s="207"/>
      <c r="AA70" s="165" t="s">
        <v>3</v>
      </c>
      <c r="AB70" s="165"/>
      <c r="AC70" s="284"/>
    </row>
    <row r="71" spans="2:29" s="101" customFormat="1" ht="123.75" customHeight="1">
      <c r="B71" s="403" t="s">
        <v>298</v>
      </c>
      <c r="C71" s="385" t="s">
        <v>3</v>
      </c>
      <c r="D71" s="387"/>
      <c r="E71" s="388"/>
      <c r="F71" s="385">
        <v>1</v>
      </c>
      <c r="G71" s="387">
        <v>6</v>
      </c>
      <c r="H71" s="387">
        <v>1</v>
      </c>
      <c r="I71" s="386">
        <f t="shared" si="4"/>
        <v>8</v>
      </c>
      <c r="J71" s="385">
        <f t="shared" si="5"/>
      </c>
      <c r="K71" s="384">
        <f t="shared" si="6"/>
      </c>
      <c r="L71" s="384" t="s">
        <v>3</v>
      </c>
      <c r="M71" s="383"/>
      <c r="N71" s="461" t="s">
        <v>527</v>
      </c>
      <c r="O71" s="250" t="s">
        <v>3</v>
      </c>
      <c r="P71" s="205" t="s">
        <v>3</v>
      </c>
      <c r="Q71" s="205" t="s">
        <v>3</v>
      </c>
      <c r="R71" s="205" t="s">
        <v>3</v>
      </c>
      <c r="S71" s="205" t="s">
        <v>3</v>
      </c>
      <c r="T71" s="205" t="s">
        <v>3</v>
      </c>
      <c r="U71" s="290"/>
      <c r="V71" s="233">
        <v>1</v>
      </c>
      <c r="W71" s="231">
        <v>2</v>
      </c>
      <c r="X71" s="231">
        <v>1</v>
      </c>
      <c r="Y71" s="294">
        <f t="shared" si="9"/>
        <v>4</v>
      </c>
      <c r="Z71" s="250"/>
      <c r="AA71" s="205" t="s">
        <v>3</v>
      </c>
      <c r="AB71" s="205"/>
      <c r="AC71" s="249"/>
    </row>
    <row r="72" spans="2:29" ht="32.25" customHeight="1">
      <c r="B72" s="259" t="s">
        <v>114</v>
      </c>
      <c r="C72" s="265" t="s">
        <v>3</v>
      </c>
      <c r="D72" s="263"/>
      <c r="E72" s="558"/>
      <c r="F72" s="265">
        <v>1</v>
      </c>
      <c r="G72" s="263">
        <v>1</v>
      </c>
      <c r="H72" s="263">
        <v>2</v>
      </c>
      <c r="I72" s="558">
        <f t="shared" si="4"/>
        <v>4</v>
      </c>
      <c r="J72" s="268">
        <f t="shared" si="5"/>
      </c>
      <c r="K72" s="557" t="str">
        <f t="shared" si="6"/>
        <v>X</v>
      </c>
      <c r="L72" s="557" t="str">
        <f t="shared" si="7"/>
        <v> </v>
      </c>
      <c r="M72" s="286" t="str">
        <f t="shared" si="8"/>
        <v> </v>
      </c>
      <c r="N72" s="548" t="s">
        <v>671</v>
      </c>
      <c r="O72" s="362" t="s">
        <v>3</v>
      </c>
      <c r="P72" s="328"/>
      <c r="Q72" s="328"/>
      <c r="R72" s="328"/>
      <c r="S72" s="344"/>
      <c r="T72" s="344"/>
      <c r="U72" s="347" t="s">
        <v>3</v>
      </c>
      <c r="V72" s="333">
        <v>1</v>
      </c>
      <c r="W72" s="327">
        <v>1</v>
      </c>
      <c r="X72" s="327">
        <v>2</v>
      </c>
      <c r="Y72" s="339">
        <f t="shared" si="9"/>
        <v>4</v>
      </c>
      <c r="Z72" s="431"/>
      <c r="AA72" s="327"/>
      <c r="AB72" s="327"/>
      <c r="AC72" s="339"/>
    </row>
    <row r="73" spans="2:29" ht="21.75" customHeight="1" thickBot="1">
      <c r="B73" s="261" t="s">
        <v>101</v>
      </c>
      <c r="C73" s="237" t="s">
        <v>3</v>
      </c>
      <c r="D73" s="235"/>
      <c r="E73" s="236"/>
      <c r="F73" s="265">
        <v>1</v>
      </c>
      <c r="G73" s="263">
        <v>1</v>
      </c>
      <c r="H73" s="235">
        <v>1</v>
      </c>
      <c r="I73" s="236">
        <f t="shared" si="4"/>
        <v>3</v>
      </c>
      <c r="J73" s="237" t="str">
        <f t="shared" si="5"/>
        <v>X</v>
      </c>
      <c r="K73" s="234" t="str">
        <f t="shared" si="6"/>
        <v> </v>
      </c>
      <c r="L73" s="234" t="str">
        <f t="shared" si="7"/>
        <v> </v>
      </c>
      <c r="M73" s="255" t="str">
        <f t="shared" si="8"/>
        <v> </v>
      </c>
      <c r="N73" s="523" t="s">
        <v>625</v>
      </c>
      <c r="O73" s="363" t="s">
        <v>3</v>
      </c>
      <c r="P73" s="358"/>
      <c r="Q73" s="358"/>
      <c r="R73" s="358"/>
      <c r="S73" s="655"/>
      <c r="T73" s="655"/>
      <c r="U73" s="656" t="s">
        <v>3</v>
      </c>
      <c r="V73" s="657">
        <v>1</v>
      </c>
      <c r="W73" s="357">
        <v>1</v>
      </c>
      <c r="X73" s="357">
        <v>1</v>
      </c>
      <c r="Y73" s="411">
        <f t="shared" si="9"/>
        <v>3</v>
      </c>
      <c r="Z73" s="370" t="s">
        <v>3</v>
      </c>
      <c r="AA73" s="357"/>
      <c r="AB73" s="357"/>
      <c r="AC73" s="411"/>
    </row>
    <row r="74" spans="2:29" ht="21.75" customHeight="1" thickBot="1">
      <c r="B74" s="242"/>
      <c r="C74" s="242"/>
      <c r="D74" s="242"/>
      <c r="E74" s="242"/>
      <c r="F74" s="242"/>
      <c r="G74" s="242"/>
      <c r="H74" s="744" t="s">
        <v>22</v>
      </c>
      <c r="I74" s="745"/>
      <c r="J74" s="10"/>
      <c r="K74" s="11"/>
      <c r="L74" s="45"/>
      <c r="M74" s="12" t="s">
        <v>3</v>
      </c>
      <c r="N74" s="243"/>
      <c r="X74" s="744" t="s">
        <v>22</v>
      </c>
      <c r="Y74" s="745"/>
      <c r="Z74" s="10"/>
      <c r="AA74" s="11" t="s">
        <v>3</v>
      </c>
      <c r="AB74" s="45"/>
      <c r="AC74" s="12"/>
    </row>
    <row r="75" spans="2:14" ht="21.75" customHeight="1" thickBot="1">
      <c r="B75" s="90"/>
      <c r="C75" s="90"/>
      <c r="D75" s="90"/>
      <c r="E75" s="90"/>
      <c r="F75" s="90"/>
      <c r="G75" s="90"/>
      <c r="H75" s="30"/>
      <c r="I75" s="30"/>
      <c r="J75" s="31"/>
      <c r="K75" s="31"/>
      <c r="L75" s="31"/>
      <c r="M75" s="31"/>
      <c r="N75" s="244"/>
    </row>
    <row r="76" spans="2:29" ht="21.75" customHeight="1" thickBot="1">
      <c r="B76" s="90"/>
      <c r="C76" s="90"/>
      <c r="D76" s="90"/>
      <c r="E76" s="90"/>
      <c r="F76" s="741" t="s">
        <v>14</v>
      </c>
      <c r="G76" s="742"/>
      <c r="H76" s="742"/>
      <c r="I76" s="743"/>
      <c r="J76" s="741" t="s">
        <v>15</v>
      </c>
      <c r="K76" s="742"/>
      <c r="L76" s="742"/>
      <c r="M76" s="743"/>
      <c r="N76" s="244"/>
      <c r="O76" s="784" t="s">
        <v>168</v>
      </c>
      <c r="P76" s="785"/>
      <c r="Q76" s="785"/>
      <c r="R76" s="785"/>
      <c r="S76" s="785"/>
      <c r="T76" s="785"/>
      <c r="U76" s="785"/>
      <c r="V76" s="741" t="s">
        <v>262</v>
      </c>
      <c r="W76" s="742"/>
      <c r="X76" s="742"/>
      <c r="Y76" s="743"/>
      <c r="Z76" s="741" t="s">
        <v>15</v>
      </c>
      <c r="AA76" s="742"/>
      <c r="AB76" s="742"/>
      <c r="AC76" s="743"/>
    </row>
    <row r="77" spans="2:29" ht="27.75" customHeight="1" thickBot="1">
      <c r="B77" s="9" t="s">
        <v>16</v>
      </c>
      <c r="C77" s="5" t="s">
        <v>13</v>
      </c>
      <c r="D77" s="6" t="s">
        <v>12</v>
      </c>
      <c r="E77" s="7" t="s">
        <v>11</v>
      </c>
      <c r="F77" s="5" t="s">
        <v>20</v>
      </c>
      <c r="G77" s="6" t="s">
        <v>10</v>
      </c>
      <c r="H77" s="8" t="s">
        <v>9</v>
      </c>
      <c r="I77" s="7" t="s">
        <v>19</v>
      </c>
      <c r="J77" s="5" t="s">
        <v>4</v>
      </c>
      <c r="K77" s="6" t="s">
        <v>5</v>
      </c>
      <c r="L77" s="6" t="s">
        <v>6</v>
      </c>
      <c r="M77" s="7" t="s">
        <v>7</v>
      </c>
      <c r="N77" s="9" t="s">
        <v>8</v>
      </c>
      <c r="O77" s="487" t="s">
        <v>205</v>
      </c>
      <c r="P77" s="488" t="s">
        <v>162</v>
      </c>
      <c r="Q77" s="488" t="s">
        <v>343</v>
      </c>
      <c r="R77" s="489" t="s">
        <v>164</v>
      </c>
      <c r="S77" s="489" t="s">
        <v>165</v>
      </c>
      <c r="T77" s="489" t="s">
        <v>166</v>
      </c>
      <c r="U77" s="488" t="s">
        <v>167</v>
      </c>
      <c r="V77" s="5" t="s">
        <v>20</v>
      </c>
      <c r="W77" s="6" t="s">
        <v>10</v>
      </c>
      <c r="X77" s="8" t="s">
        <v>9</v>
      </c>
      <c r="Y77" s="7" t="s">
        <v>19</v>
      </c>
      <c r="Z77" s="5" t="s">
        <v>4</v>
      </c>
      <c r="AA77" s="6" t="s">
        <v>5</v>
      </c>
      <c r="AB77" s="6" t="s">
        <v>6</v>
      </c>
      <c r="AC77" s="7" t="s">
        <v>7</v>
      </c>
    </row>
    <row r="78" spans="2:29" ht="21.75" customHeight="1" thickBot="1">
      <c r="B78" s="738" t="s">
        <v>607</v>
      </c>
      <c r="C78" s="739"/>
      <c r="D78" s="739"/>
      <c r="E78" s="739"/>
      <c r="F78" s="739"/>
      <c r="G78" s="739"/>
      <c r="H78" s="739"/>
      <c r="I78" s="739"/>
      <c r="J78" s="739"/>
      <c r="K78" s="739"/>
      <c r="L78" s="739"/>
      <c r="M78" s="739"/>
      <c r="N78" s="739"/>
      <c r="O78" s="754"/>
      <c r="P78" s="754"/>
      <c r="Q78" s="754"/>
      <c r="R78" s="754"/>
      <c r="S78" s="754"/>
      <c r="T78" s="754"/>
      <c r="U78" s="754"/>
      <c r="V78" s="754"/>
      <c r="W78" s="754"/>
      <c r="X78" s="754"/>
      <c r="Y78" s="754"/>
      <c r="Z78" s="754"/>
      <c r="AA78" s="754"/>
      <c r="AB78" s="754"/>
      <c r="AC78" s="755"/>
    </row>
    <row r="79" spans="1:29" s="101" customFormat="1" ht="96" customHeight="1">
      <c r="A79" s="374"/>
      <c r="B79" s="393" t="s">
        <v>36</v>
      </c>
      <c r="C79" s="336" t="s">
        <v>3</v>
      </c>
      <c r="D79" s="327"/>
      <c r="E79" s="395"/>
      <c r="F79" s="336">
        <v>2</v>
      </c>
      <c r="G79" s="327">
        <v>4</v>
      </c>
      <c r="H79" s="327">
        <v>1</v>
      </c>
      <c r="I79" s="339">
        <f aca="true" t="shared" si="10" ref="I79:I84">H79+G79+F79</f>
        <v>7</v>
      </c>
      <c r="J79" s="336">
        <f aca="true" t="shared" si="11" ref="J79:J84">IF($I79&gt;0,(IF($I79&lt;4,"X",""))," ")</f>
      </c>
      <c r="K79" s="431">
        <f aca="true" t="shared" si="12" ref="K79:K84">IF($I79&gt;3,(IF($I79&lt;6,"X",""))," ")</f>
      </c>
      <c r="L79" s="431" t="str">
        <f aca="true" t="shared" si="13" ref="L79:L84">IF($I79&gt;5,(IF($I79&lt;8,"X",""))," ")</f>
        <v>X</v>
      </c>
      <c r="M79" s="342" t="str">
        <f aca="true" t="shared" si="14" ref="M79:M84">IF($I79&gt;7,(IF($I79&lt;12,"X",""))," ")</f>
        <v> </v>
      </c>
      <c r="N79" s="365" t="s">
        <v>574</v>
      </c>
      <c r="O79" s="206" t="s">
        <v>3</v>
      </c>
      <c r="P79" s="162" t="s">
        <v>3</v>
      </c>
      <c r="Q79" s="162" t="s">
        <v>3</v>
      </c>
      <c r="R79" s="162" t="s">
        <v>3</v>
      </c>
      <c r="S79" s="162"/>
      <c r="T79" s="162" t="s">
        <v>3</v>
      </c>
      <c r="U79" s="324" t="s">
        <v>3</v>
      </c>
      <c r="V79" s="274">
        <v>1</v>
      </c>
      <c r="W79" s="272">
        <v>4</v>
      </c>
      <c r="X79" s="272">
        <v>1</v>
      </c>
      <c r="Y79" s="275">
        <f aca="true" t="shared" si="15" ref="Y79:Y84">SUM(V79:X79)</f>
        <v>6</v>
      </c>
      <c r="Z79" s="274"/>
      <c r="AA79" s="272"/>
      <c r="AB79" s="272" t="s">
        <v>3</v>
      </c>
      <c r="AC79" s="275"/>
    </row>
    <row r="80" spans="1:29" s="101" customFormat="1" ht="70.5" customHeight="1">
      <c r="A80" s="374"/>
      <c r="B80" s="393" t="s">
        <v>37</v>
      </c>
      <c r="C80" s="336" t="s">
        <v>3</v>
      </c>
      <c r="D80" s="327"/>
      <c r="E80" s="395"/>
      <c r="F80" s="336">
        <v>2</v>
      </c>
      <c r="G80" s="327">
        <v>4</v>
      </c>
      <c r="H80" s="327">
        <v>1</v>
      </c>
      <c r="I80" s="339">
        <f t="shared" si="10"/>
        <v>7</v>
      </c>
      <c r="J80" s="385">
        <f t="shared" si="11"/>
      </c>
      <c r="K80" s="384">
        <f t="shared" si="12"/>
      </c>
      <c r="L80" s="384" t="str">
        <f t="shared" si="13"/>
        <v>X</v>
      </c>
      <c r="M80" s="383" t="str">
        <f t="shared" si="14"/>
        <v> </v>
      </c>
      <c r="N80" s="365" t="s">
        <v>574</v>
      </c>
      <c r="O80" s="250" t="s">
        <v>3</v>
      </c>
      <c r="P80" s="205" t="s">
        <v>3</v>
      </c>
      <c r="Q80" s="205" t="s">
        <v>3</v>
      </c>
      <c r="R80" s="205" t="s">
        <v>3</v>
      </c>
      <c r="S80" s="205"/>
      <c r="T80" s="205" t="s">
        <v>3</v>
      </c>
      <c r="U80" s="249" t="s">
        <v>3</v>
      </c>
      <c r="V80" s="233">
        <v>1</v>
      </c>
      <c r="W80" s="231">
        <v>4</v>
      </c>
      <c r="X80" s="231">
        <v>1</v>
      </c>
      <c r="Y80" s="232">
        <f t="shared" si="15"/>
        <v>6</v>
      </c>
      <c r="Z80" s="233"/>
      <c r="AA80" s="231"/>
      <c r="AB80" s="231" t="s">
        <v>3</v>
      </c>
      <c r="AC80" s="232"/>
    </row>
    <row r="81" spans="1:29" s="101" customFormat="1" ht="45.75" customHeight="1">
      <c r="A81" s="374"/>
      <c r="B81" s="435" t="s">
        <v>573</v>
      </c>
      <c r="C81" s="416" t="s">
        <v>3</v>
      </c>
      <c r="D81" s="415"/>
      <c r="E81" s="417"/>
      <c r="F81" s="416">
        <v>2</v>
      </c>
      <c r="G81" s="415">
        <v>2</v>
      </c>
      <c r="H81" s="415">
        <v>1</v>
      </c>
      <c r="I81" s="339">
        <f t="shared" si="10"/>
        <v>5</v>
      </c>
      <c r="J81" s="385">
        <f t="shared" si="11"/>
      </c>
      <c r="K81" s="384" t="str">
        <f t="shared" si="12"/>
        <v>X</v>
      </c>
      <c r="L81" s="384" t="str">
        <f t="shared" si="13"/>
        <v> </v>
      </c>
      <c r="M81" s="383" t="str">
        <f t="shared" si="14"/>
        <v> </v>
      </c>
      <c r="N81" s="464" t="s">
        <v>361</v>
      </c>
      <c r="O81" s="250"/>
      <c r="P81" s="205"/>
      <c r="Q81" s="205"/>
      <c r="R81" s="205" t="s">
        <v>3</v>
      </c>
      <c r="S81" s="205"/>
      <c r="T81" s="205" t="s">
        <v>3</v>
      </c>
      <c r="U81" s="249"/>
      <c r="V81" s="233">
        <v>2</v>
      </c>
      <c r="W81" s="231">
        <v>1</v>
      </c>
      <c r="X81" s="231">
        <v>1</v>
      </c>
      <c r="Y81" s="232">
        <f t="shared" si="15"/>
        <v>4</v>
      </c>
      <c r="Z81" s="233"/>
      <c r="AA81" s="231" t="s">
        <v>3</v>
      </c>
      <c r="AB81" s="231"/>
      <c r="AC81" s="232"/>
    </row>
    <row r="82" spans="1:29" s="101" customFormat="1" ht="73.5" customHeight="1">
      <c r="A82" s="374"/>
      <c r="B82" s="435" t="s">
        <v>266</v>
      </c>
      <c r="C82" s="416" t="s">
        <v>3</v>
      </c>
      <c r="D82" s="415"/>
      <c r="E82" s="417"/>
      <c r="F82" s="416">
        <v>3</v>
      </c>
      <c r="G82" s="415">
        <v>2</v>
      </c>
      <c r="H82" s="415">
        <v>1</v>
      </c>
      <c r="I82" s="339">
        <f t="shared" si="10"/>
        <v>6</v>
      </c>
      <c r="J82" s="385">
        <f t="shared" si="11"/>
      </c>
      <c r="K82" s="384">
        <f t="shared" si="12"/>
      </c>
      <c r="L82" s="384" t="str">
        <f t="shared" si="13"/>
        <v>X</v>
      </c>
      <c r="M82" s="383" t="str">
        <f t="shared" si="14"/>
        <v> </v>
      </c>
      <c r="N82" s="423" t="s">
        <v>572</v>
      </c>
      <c r="O82" s="250"/>
      <c r="P82" s="205" t="s">
        <v>3</v>
      </c>
      <c r="Q82" s="205"/>
      <c r="R82" s="205" t="s">
        <v>3</v>
      </c>
      <c r="S82" s="205" t="s">
        <v>3</v>
      </c>
      <c r="T82" s="205" t="s">
        <v>3</v>
      </c>
      <c r="U82" s="249"/>
      <c r="V82" s="233">
        <v>2</v>
      </c>
      <c r="W82" s="231">
        <v>2</v>
      </c>
      <c r="X82" s="231">
        <v>1</v>
      </c>
      <c r="Y82" s="232">
        <f t="shared" si="15"/>
        <v>5</v>
      </c>
      <c r="Z82" s="233"/>
      <c r="AA82" s="231" t="s">
        <v>3</v>
      </c>
      <c r="AB82" s="231"/>
      <c r="AC82" s="232"/>
    </row>
    <row r="83" spans="1:29" s="101" customFormat="1" ht="54" customHeight="1">
      <c r="A83" s="374"/>
      <c r="B83" s="430" t="s">
        <v>410</v>
      </c>
      <c r="C83" s="336" t="s">
        <v>3</v>
      </c>
      <c r="D83" s="327"/>
      <c r="E83" s="339"/>
      <c r="F83" s="336">
        <v>2</v>
      </c>
      <c r="G83" s="327">
        <v>4</v>
      </c>
      <c r="H83" s="327">
        <v>2</v>
      </c>
      <c r="I83" s="339">
        <f t="shared" si="10"/>
        <v>8</v>
      </c>
      <c r="J83" s="336">
        <f t="shared" si="11"/>
      </c>
      <c r="K83" s="431">
        <f t="shared" si="12"/>
      </c>
      <c r="L83" s="431" t="s">
        <v>3</v>
      </c>
      <c r="M83" s="342"/>
      <c r="N83" s="402" t="s">
        <v>571</v>
      </c>
      <c r="O83" s="250" t="s">
        <v>3</v>
      </c>
      <c r="P83" s="205" t="s">
        <v>3</v>
      </c>
      <c r="Q83" s="205" t="s">
        <v>3</v>
      </c>
      <c r="R83" s="205"/>
      <c r="S83" s="205"/>
      <c r="T83" s="205"/>
      <c r="U83" s="249"/>
      <c r="V83" s="233">
        <v>1</v>
      </c>
      <c r="W83" s="231">
        <v>6</v>
      </c>
      <c r="X83" s="231">
        <v>1</v>
      </c>
      <c r="Y83" s="232">
        <f t="shared" si="15"/>
        <v>8</v>
      </c>
      <c r="Z83" s="233"/>
      <c r="AA83" s="231"/>
      <c r="AB83" s="231" t="s">
        <v>3</v>
      </c>
      <c r="AC83" s="232"/>
    </row>
    <row r="84" spans="2:29" ht="60.75" thickBot="1">
      <c r="B84" s="179" t="s">
        <v>115</v>
      </c>
      <c r="C84" s="336" t="s">
        <v>3</v>
      </c>
      <c r="D84" s="327"/>
      <c r="E84" s="339"/>
      <c r="F84" s="336">
        <v>2</v>
      </c>
      <c r="G84" s="327">
        <v>4</v>
      </c>
      <c r="H84" s="327">
        <v>3</v>
      </c>
      <c r="I84" s="339">
        <f t="shared" si="10"/>
        <v>9</v>
      </c>
      <c r="J84" s="336">
        <f t="shared" si="11"/>
      </c>
      <c r="K84" s="431">
        <f t="shared" si="12"/>
      </c>
      <c r="L84" s="431">
        <f t="shared" si="13"/>
      </c>
      <c r="M84" s="342" t="str">
        <f t="shared" si="14"/>
        <v>X</v>
      </c>
      <c r="N84" s="402" t="s">
        <v>672</v>
      </c>
      <c r="O84" s="207" t="s">
        <v>3</v>
      </c>
      <c r="P84" s="165"/>
      <c r="Q84" s="165" t="s">
        <v>3</v>
      </c>
      <c r="R84" s="165"/>
      <c r="S84" s="165"/>
      <c r="T84" s="165"/>
      <c r="U84" s="284"/>
      <c r="V84" s="237">
        <v>1</v>
      </c>
      <c r="W84" s="235">
        <v>4</v>
      </c>
      <c r="X84" s="235">
        <v>1</v>
      </c>
      <c r="Y84" s="236">
        <f t="shared" si="15"/>
        <v>6</v>
      </c>
      <c r="Z84" s="237"/>
      <c r="AA84" s="235"/>
      <c r="AB84" s="235" t="s">
        <v>3</v>
      </c>
      <c r="AC84" s="236"/>
    </row>
    <row r="85" spans="2:29" ht="21.75" customHeight="1" thickBot="1">
      <c r="B85" s="242"/>
      <c r="C85" s="242"/>
      <c r="D85" s="242"/>
      <c r="E85" s="242"/>
      <c r="F85" s="242"/>
      <c r="G85" s="242"/>
      <c r="H85" s="744" t="s">
        <v>22</v>
      </c>
      <c r="I85" s="745"/>
      <c r="J85" s="10"/>
      <c r="K85" s="11"/>
      <c r="L85" s="45"/>
      <c r="M85" s="12" t="s">
        <v>3</v>
      </c>
      <c r="N85" s="243"/>
      <c r="X85" s="744" t="s">
        <v>22</v>
      </c>
      <c r="Y85" s="745"/>
      <c r="Z85" s="10"/>
      <c r="AA85" s="11"/>
      <c r="AB85" s="45" t="s">
        <v>3</v>
      </c>
      <c r="AC85" s="12"/>
    </row>
    <row r="86" spans="2:14" ht="21.75" customHeight="1" thickBot="1">
      <c r="B86" s="90"/>
      <c r="C86" s="90"/>
      <c r="D86" s="90"/>
      <c r="E86" s="90"/>
      <c r="F86" s="90"/>
      <c r="G86" s="90"/>
      <c r="H86" s="30"/>
      <c r="I86" s="30"/>
      <c r="J86" s="31"/>
      <c r="K86" s="31"/>
      <c r="L86" s="31"/>
      <c r="M86" s="31"/>
      <c r="N86" s="244"/>
    </row>
    <row r="87" spans="2:29" ht="21.75" customHeight="1" thickBot="1">
      <c r="B87" s="90"/>
      <c r="C87" s="90"/>
      <c r="D87" s="90"/>
      <c r="E87" s="90"/>
      <c r="F87" s="741" t="s">
        <v>14</v>
      </c>
      <c r="G87" s="742"/>
      <c r="H87" s="742"/>
      <c r="I87" s="743"/>
      <c r="J87" s="741" t="s">
        <v>15</v>
      </c>
      <c r="K87" s="742"/>
      <c r="L87" s="742"/>
      <c r="M87" s="743"/>
      <c r="N87" s="244"/>
      <c r="O87" s="784" t="s">
        <v>168</v>
      </c>
      <c r="P87" s="785"/>
      <c r="Q87" s="785"/>
      <c r="R87" s="785"/>
      <c r="S87" s="785"/>
      <c r="T87" s="785"/>
      <c r="U87" s="785"/>
      <c r="V87" s="741" t="s">
        <v>262</v>
      </c>
      <c r="W87" s="742"/>
      <c r="X87" s="742"/>
      <c r="Y87" s="743"/>
      <c r="Z87" s="741" t="s">
        <v>15</v>
      </c>
      <c r="AA87" s="742"/>
      <c r="AB87" s="742"/>
      <c r="AC87" s="743"/>
    </row>
    <row r="88" spans="2:29" ht="27.75" customHeight="1" thickBot="1">
      <c r="B88" s="9" t="s">
        <v>16</v>
      </c>
      <c r="C88" s="5" t="s">
        <v>13</v>
      </c>
      <c r="D88" s="6" t="s">
        <v>12</v>
      </c>
      <c r="E88" s="7" t="s">
        <v>11</v>
      </c>
      <c r="F88" s="5" t="s">
        <v>20</v>
      </c>
      <c r="G88" s="6" t="s">
        <v>10</v>
      </c>
      <c r="H88" s="8" t="s">
        <v>9</v>
      </c>
      <c r="I88" s="7" t="s">
        <v>19</v>
      </c>
      <c r="J88" s="5" t="s">
        <v>4</v>
      </c>
      <c r="K88" s="6" t="s">
        <v>5</v>
      </c>
      <c r="L88" s="6" t="s">
        <v>6</v>
      </c>
      <c r="M88" s="7" t="s">
        <v>7</v>
      </c>
      <c r="N88" s="9" t="s">
        <v>8</v>
      </c>
      <c r="O88" s="487" t="s">
        <v>205</v>
      </c>
      <c r="P88" s="488" t="s">
        <v>162</v>
      </c>
      <c r="Q88" s="488" t="s">
        <v>343</v>
      </c>
      <c r="R88" s="489" t="s">
        <v>164</v>
      </c>
      <c r="S88" s="489" t="s">
        <v>165</v>
      </c>
      <c r="T88" s="489" t="s">
        <v>166</v>
      </c>
      <c r="U88" s="488" t="s">
        <v>167</v>
      </c>
      <c r="V88" s="5" t="s">
        <v>20</v>
      </c>
      <c r="W88" s="6" t="s">
        <v>10</v>
      </c>
      <c r="X88" s="8" t="s">
        <v>9</v>
      </c>
      <c r="Y88" s="7" t="s">
        <v>19</v>
      </c>
      <c r="Z88" s="5" t="s">
        <v>4</v>
      </c>
      <c r="AA88" s="6" t="s">
        <v>5</v>
      </c>
      <c r="AB88" s="6" t="s">
        <v>6</v>
      </c>
      <c r="AC88" s="7" t="s">
        <v>7</v>
      </c>
    </row>
    <row r="89" spans="2:29" ht="21.75" customHeight="1" thickBot="1">
      <c r="B89" s="738" t="s">
        <v>122</v>
      </c>
      <c r="C89" s="739"/>
      <c r="D89" s="739"/>
      <c r="E89" s="739"/>
      <c r="F89" s="739"/>
      <c r="G89" s="739"/>
      <c r="H89" s="739"/>
      <c r="I89" s="739"/>
      <c r="J89" s="739"/>
      <c r="K89" s="739"/>
      <c r="L89" s="739"/>
      <c r="M89" s="739"/>
      <c r="N89" s="739"/>
      <c r="O89" s="739"/>
      <c r="P89" s="739"/>
      <c r="Q89" s="739"/>
      <c r="R89" s="739"/>
      <c r="S89" s="739"/>
      <c r="T89" s="739"/>
      <c r="U89" s="739"/>
      <c r="V89" s="739"/>
      <c r="W89" s="739"/>
      <c r="X89" s="739"/>
      <c r="Y89" s="739"/>
      <c r="Z89" s="739"/>
      <c r="AA89" s="739"/>
      <c r="AB89" s="739"/>
      <c r="AC89" s="740"/>
    </row>
    <row r="90" spans="2:29" s="374" customFormat="1" ht="70.5" customHeight="1" thickBot="1">
      <c r="B90" s="381" t="s">
        <v>123</v>
      </c>
      <c r="C90" s="377" t="s">
        <v>3</v>
      </c>
      <c r="D90" s="379"/>
      <c r="E90" s="380"/>
      <c r="F90" s="377">
        <v>1</v>
      </c>
      <c r="G90" s="379">
        <v>2</v>
      </c>
      <c r="H90" s="379">
        <v>3</v>
      </c>
      <c r="I90" s="378">
        <f>H90+G90+F90</f>
        <v>6</v>
      </c>
      <c r="J90" s="377">
        <f>IF($I90&gt;0,(IF($I90&lt;4,"X",""))," ")</f>
      </c>
      <c r="K90" s="376">
        <f>IF($I90&gt;3,(IF($I90&lt;6,"X",""))," ")</f>
      </c>
      <c r="L90" s="376" t="str">
        <f>IF($I90&gt;5,(IF($I90&lt;8,"X",""))," ")</f>
        <v>X</v>
      </c>
      <c r="M90" s="375" t="str">
        <f>IF($I90&gt;7,(IF($I90&lt;12,"X",""))," ")</f>
        <v> </v>
      </c>
      <c r="N90" s="461" t="s">
        <v>440</v>
      </c>
      <c r="O90" s="206" t="s">
        <v>3</v>
      </c>
      <c r="P90" s="162"/>
      <c r="Q90" s="162" t="s">
        <v>3</v>
      </c>
      <c r="R90" s="162"/>
      <c r="S90" s="162"/>
      <c r="T90" s="162" t="s">
        <v>3</v>
      </c>
      <c r="U90" s="324"/>
      <c r="V90" s="274">
        <v>1</v>
      </c>
      <c r="W90" s="272">
        <v>2</v>
      </c>
      <c r="X90" s="272">
        <v>2</v>
      </c>
      <c r="Y90" s="275">
        <f>SUM(V90:X90)</f>
        <v>5</v>
      </c>
      <c r="Z90" s="274"/>
      <c r="AA90" s="272" t="s">
        <v>3</v>
      </c>
      <c r="AB90" s="272"/>
      <c r="AC90" s="275"/>
    </row>
    <row r="91" spans="2:29" s="374" customFormat="1" ht="70.5" customHeight="1" thickBot="1">
      <c r="B91" s="381" t="s">
        <v>124</v>
      </c>
      <c r="C91" s="377" t="s">
        <v>3</v>
      </c>
      <c r="D91" s="379"/>
      <c r="E91" s="380"/>
      <c r="F91" s="377">
        <v>1</v>
      </c>
      <c r="G91" s="379">
        <v>2</v>
      </c>
      <c r="H91" s="379">
        <v>3</v>
      </c>
      <c r="I91" s="378">
        <f>H91+G91+F91</f>
        <v>6</v>
      </c>
      <c r="J91" s="377">
        <f>IF($I91&gt;0,(IF($I91&lt;4,"X",""))," ")</f>
      </c>
      <c r="K91" s="376">
        <f>IF($I91&gt;3,(IF($I91&lt;6,"X",""))," ")</f>
      </c>
      <c r="L91" s="376" t="str">
        <f>IF($I91&gt;5,(IF($I91&lt;8,"X",""))," ")</f>
        <v>X</v>
      </c>
      <c r="M91" s="375" t="str">
        <f>IF($I91&gt;7,(IF($I91&lt;12,"X",""))," ")</f>
        <v> </v>
      </c>
      <c r="N91" s="461" t="s">
        <v>440</v>
      </c>
      <c r="O91" s="206" t="s">
        <v>3</v>
      </c>
      <c r="P91" s="162"/>
      <c r="Q91" s="162" t="s">
        <v>3</v>
      </c>
      <c r="R91" s="162"/>
      <c r="S91" s="162"/>
      <c r="T91" s="162" t="s">
        <v>3</v>
      </c>
      <c r="U91" s="324"/>
      <c r="V91" s="274">
        <v>1</v>
      </c>
      <c r="W91" s="272">
        <v>2</v>
      </c>
      <c r="X91" s="272">
        <v>2</v>
      </c>
      <c r="Y91" s="275">
        <f>SUM(V91:X91)</f>
        <v>5</v>
      </c>
      <c r="Z91" s="274"/>
      <c r="AA91" s="272" t="s">
        <v>3</v>
      </c>
      <c r="AB91" s="272"/>
      <c r="AC91" s="275"/>
    </row>
    <row r="92" spans="2:29" ht="21.75" customHeight="1" thickBot="1">
      <c r="B92" s="242"/>
      <c r="C92" s="242"/>
      <c r="D92" s="242"/>
      <c r="E92" s="242"/>
      <c r="F92" s="242"/>
      <c r="G92" s="291"/>
      <c r="H92" s="744" t="s">
        <v>22</v>
      </c>
      <c r="I92" s="745"/>
      <c r="J92" s="10"/>
      <c r="K92" s="11"/>
      <c r="L92" s="45" t="s">
        <v>3</v>
      </c>
      <c r="M92" s="12"/>
      <c r="N92" s="243"/>
      <c r="X92" s="744" t="s">
        <v>22</v>
      </c>
      <c r="Y92" s="745"/>
      <c r="Z92" s="10"/>
      <c r="AA92" s="11" t="s">
        <v>3</v>
      </c>
      <c r="AB92" s="45"/>
      <c r="AC92" s="12"/>
    </row>
    <row r="93" spans="2:14" ht="21.75" customHeight="1" thickBot="1">
      <c r="B93" s="90"/>
      <c r="C93" s="90"/>
      <c r="D93" s="90"/>
      <c r="E93" s="90"/>
      <c r="F93" s="90"/>
      <c r="G93" s="90"/>
      <c r="H93" s="36"/>
      <c r="I93" s="30"/>
      <c r="J93" s="31"/>
      <c r="K93" s="31"/>
      <c r="L93" s="31"/>
      <c r="M93" s="31"/>
      <c r="N93" s="244"/>
    </row>
    <row r="94" spans="2:29" ht="21.75" customHeight="1" thickBot="1">
      <c r="B94" s="90"/>
      <c r="C94" s="90"/>
      <c r="D94" s="90"/>
      <c r="E94" s="90"/>
      <c r="F94" s="741" t="s">
        <v>14</v>
      </c>
      <c r="G94" s="742"/>
      <c r="H94" s="742"/>
      <c r="I94" s="743"/>
      <c r="J94" s="741" t="s">
        <v>15</v>
      </c>
      <c r="K94" s="742"/>
      <c r="L94" s="742"/>
      <c r="M94" s="743"/>
      <c r="N94" s="244"/>
      <c r="O94" s="784" t="s">
        <v>168</v>
      </c>
      <c r="P94" s="785"/>
      <c r="Q94" s="785"/>
      <c r="R94" s="785"/>
      <c r="S94" s="785"/>
      <c r="T94" s="785"/>
      <c r="U94" s="785"/>
      <c r="V94" s="741" t="s">
        <v>262</v>
      </c>
      <c r="W94" s="742"/>
      <c r="X94" s="742"/>
      <c r="Y94" s="743"/>
      <c r="Z94" s="741" t="s">
        <v>15</v>
      </c>
      <c r="AA94" s="742"/>
      <c r="AB94" s="742"/>
      <c r="AC94" s="743"/>
    </row>
    <row r="95" spans="2:29" ht="27.75" customHeight="1" thickBot="1">
      <c r="B95" s="9" t="s">
        <v>16</v>
      </c>
      <c r="C95" s="5" t="s">
        <v>13</v>
      </c>
      <c r="D95" s="6" t="s">
        <v>12</v>
      </c>
      <c r="E95" s="7" t="s">
        <v>11</v>
      </c>
      <c r="F95" s="5" t="s">
        <v>20</v>
      </c>
      <c r="G95" s="6" t="s">
        <v>10</v>
      </c>
      <c r="H95" s="8" t="s">
        <v>9</v>
      </c>
      <c r="I95" s="7" t="s">
        <v>19</v>
      </c>
      <c r="J95" s="5" t="s">
        <v>4</v>
      </c>
      <c r="K95" s="6" t="s">
        <v>5</v>
      </c>
      <c r="L95" s="6" t="s">
        <v>6</v>
      </c>
      <c r="M95" s="7" t="s">
        <v>7</v>
      </c>
      <c r="N95" s="9" t="s">
        <v>8</v>
      </c>
      <c r="O95" s="487" t="s">
        <v>205</v>
      </c>
      <c r="P95" s="488" t="s">
        <v>162</v>
      </c>
      <c r="Q95" s="488" t="s">
        <v>343</v>
      </c>
      <c r="R95" s="489" t="s">
        <v>164</v>
      </c>
      <c r="S95" s="489" t="s">
        <v>165</v>
      </c>
      <c r="T95" s="489" t="s">
        <v>166</v>
      </c>
      <c r="U95" s="488" t="s">
        <v>167</v>
      </c>
      <c r="V95" s="5" t="s">
        <v>20</v>
      </c>
      <c r="W95" s="6" t="s">
        <v>10</v>
      </c>
      <c r="X95" s="8" t="s">
        <v>9</v>
      </c>
      <c r="Y95" s="7" t="s">
        <v>19</v>
      </c>
      <c r="Z95" s="5" t="s">
        <v>4</v>
      </c>
      <c r="AA95" s="6" t="s">
        <v>5</v>
      </c>
      <c r="AB95" s="6" t="s">
        <v>6</v>
      </c>
      <c r="AC95" s="7" t="s">
        <v>7</v>
      </c>
    </row>
    <row r="96" spans="2:29" ht="21.75" customHeight="1" thickBot="1">
      <c r="B96" s="738" t="s">
        <v>673</v>
      </c>
      <c r="C96" s="739"/>
      <c r="D96" s="739"/>
      <c r="E96" s="739"/>
      <c r="F96" s="739"/>
      <c r="G96" s="739"/>
      <c r="H96" s="739"/>
      <c r="I96" s="739"/>
      <c r="J96" s="739"/>
      <c r="K96" s="739"/>
      <c r="L96" s="739"/>
      <c r="M96" s="739"/>
      <c r="N96" s="739"/>
      <c r="O96" s="739"/>
      <c r="P96" s="739"/>
      <c r="Q96" s="739"/>
      <c r="R96" s="739"/>
      <c r="S96" s="739"/>
      <c r="T96" s="739"/>
      <c r="U96" s="739"/>
      <c r="V96" s="739"/>
      <c r="W96" s="739"/>
      <c r="X96" s="739"/>
      <c r="Y96" s="739"/>
      <c r="Z96" s="739"/>
      <c r="AA96" s="739"/>
      <c r="AB96" s="739"/>
      <c r="AC96" s="740"/>
    </row>
    <row r="97" spans="2:29" s="101" customFormat="1" ht="67.5" customHeight="1">
      <c r="B97" s="421" t="s">
        <v>270</v>
      </c>
      <c r="C97" s="335" t="s">
        <v>3</v>
      </c>
      <c r="D97" s="329"/>
      <c r="E97" s="420"/>
      <c r="F97" s="335">
        <v>1</v>
      </c>
      <c r="G97" s="329">
        <v>2</v>
      </c>
      <c r="H97" s="329">
        <v>1</v>
      </c>
      <c r="I97" s="338">
        <f>H97+G97+F97</f>
        <v>4</v>
      </c>
      <c r="J97" s="335">
        <f>IF($I97&gt;0,(IF($I97&lt;4,"X",""))," ")</f>
      </c>
      <c r="K97" s="419" t="str">
        <f>IF($I97&gt;3,(IF($I97&lt;6,"X",""))," ")</f>
        <v>X</v>
      </c>
      <c r="L97" s="419" t="str">
        <f>IF($I97&gt;5,(IF($I97&lt;8,"X",""))," ")</f>
        <v> </v>
      </c>
      <c r="M97" s="341" t="str">
        <f>IF($I97&gt;7,(IF($I97&lt;12,"X",""))," ")</f>
        <v> </v>
      </c>
      <c r="N97" s="364" t="s">
        <v>442</v>
      </c>
      <c r="O97" s="206" t="s">
        <v>3</v>
      </c>
      <c r="P97" s="162"/>
      <c r="Q97" s="162" t="s">
        <v>3</v>
      </c>
      <c r="R97" s="162"/>
      <c r="S97" s="162" t="s">
        <v>3</v>
      </c>
      <c r="T97" s="162"/>
      <c r="U97" s="324"/>
      <c r="V97" s="274">
        <v>1</v>
      </c>
      <c r="W97" s="272">
        <v>2</v>
      </c>
      <c r="X97" s="272">
        <v>1</v>
      </c>
      <c r="Y97" s="275">
        <f>SUM(V97:X97)</f>
        <v>4</v>
      </c>
      <c r="Z97" s="486"/>
      <c r="AA97" s="272" t="s">
        <v>3</v>
      </c>
      <c r="AB97" s="272"/>
      <c r="AC97" s="275"/>
    </row>
    <row r="98" spans="2:29" s="101" customFormat="1" ht="66" customHeight="1">
      <c r="B98" s="393" t="s">
        <v>111</v>
      </c>
      <c r="C98" s="336" t="s">
        <v>3</v>
      </c>
      <c r="D98" s="327"/>
      <c r="E98" s="395"/>
      <c r="F98" s="336">
        <v>1</v>
      </c>
      <c r="G98" s="327">
        <v>4</v>
      </c>
      <c r="H98" s="327">
        <v>1</v>
      </c>
      <c r="I98" s="339">
        <f>H98+G98+F98</f>
        <v>6</v>
      </c>
      <c r="J98" s="385">
        <f>IF($I98&gt;0,(IF($I98&lt;4,"X",""))," ")</f>
      </c>
      <c r="K98" s="384">
        <f>IF($I98&gt;3,(IF($I98&lt;6,"X",""))," ")</f>
      </c>
      <c r="L98" s="384" t="str">
        <f>IF($I98&gt;5,(IF($I98&lt;8,"X",""))," ")</f>
        <v>X</v>
      </c>
      <c r="M98" s="383" t="str">
        <f>IF($I98&gt;7,(IF($I98&lt;12,"X",""))," ")</f>
        <v> </v>
      </c>
      <c r="N98" s="365" t="s">
        <v>443</v>
      </c>
      <c r="O98" s="250" t="s">
        <v>3</v>
      </c>
      <c r="P98" s="205"/>
      <c r="Q98" s="205" t="s">
        <v>3</v>
      </c>
      <c r="R98" s="205"/>
      <c r="S98" s="205" t="s">
        <v>3</v>
      </c>
      <c r="T98" s="205"/>
      <c r="U98" s="249"/>
      <c r="V98" s="233">
        <v>1</v>
      </c>
      <c r="W98" s="231">
        <v>2</v>
      </c>
      <c r="X98" s="231">
        <v>1</v>
      </c>
      <c r="Y98" s="232">
        <f>SUM(V98:X98)</f>
        <v>4</v>
      </c>
      <c r="Z98" s="230"/>
      <c r="AA98" s="231" t="s">
        <v>3</v>
      </c>
      <c r="AB98" s="231"/>
      <c r="AC98" s="232"/>
    </row>
    <row r="99" spans="2:29" s="101" customFormat="1" ht="48.75" customHeight="1" thickBot="1">
      <c r="B99" s="423" t="s">
        <v>331</v>
      </c>
      <c r="C99" s="336" t="s">
        <v>3</v>
      </c>
      <c r="D99" s="327"/>
      <c r="E99" s="339"/>
      <c r="F99" s="385">
        <v>1</v>
      </c>
      <c r="G99" s="387">
        <v>2</v>
      </c>
      <c r="H99" s="387">
        <v>1</v>
      </c>
      <c r="I99" s="386">
        <f>H99+G99+F99</f>
        <v>4</v>
      </c>
      <c r="J99" s="385">
        <f>IF($I99&gt;0,(IF($I99&lt;4,"X",""))," ")</f>
      </c>
      <c r="K99" s="384" t="str">
        <f>IF($I99&gt;3,(IF($I99&lt;6,"X",""))," ")</f>
        <v>X</v>
      </c>
      <c r="L99" s="384" t="str">
        <f>IF($I99&gt;5,(IF($I99&lt;8,"X",""))," ")</f>
        <v> </v>
      </c>
      <c r="M99" s="383" t="str">
        <f>IF($I99&gt;7,(IF($I99&lt;12,"X",""))," ")</f>
        <v> </v>
      </c>
      <c r="N99" s="462" t="s">
        <v>442</v>
      </c>
      <c r="O99" s="250" t="s">
        <v>3</v>
      </c>
      <c r="P99" s="205"/>
      <c r="Q99" s="205" t="s">
        <v>3</v>
      </c>
      <c r="R99" s="205"/>
      <c r="S99" s="205" t="s">
        <v>3</v>
      </c>
      <c r="T99" s="205"/>
      <c r="U99" s="249"/>
      <c r="V99" s="233">
        <v>1</v>
      </c>
      <c r="W99" s="231">
        <v>2</v>
      </c>
      <c r="X99" s="231">
        <v>1</v>
      </c>
      <c r="Y99" s="232">
        <f>SUM(V99:X99)</f>
        <v>4</v>
      </c>
      <c r="Z99" s="230"/>
      <c r="AA99" s="231" t="s">
        <v>3</v>
      </c>
      <c r="AB99" s="231"/>
      <c r="AC99" s="232"/>
    </row>
    <row r="100" spans="2:29" ht="21.75" customHeight="1" thickBot="1">
      <c r="B100" s="242"/>
      <c r="C100" s="242"/>
      <c r="D100" s="242"/>
      <c r="E100" s="242"/>
      <c r="F100" s="242"/>
      <c r="G100" s="242"/>
      <c r="H100" s="744" t="s">
        <v>22</v>
      </c>
      <c r="I100" s="745"/>
      <c r="J100" s="10"/>
      <c r="K100" s="11"/>
      <c r="L100" s="45" t="s">
        <v>3</v>
      </c>
      <c r="M100" s="12"/>
      <c r="N100" s="243"/>
      <c r="X100" s="744" t="s">
        <v>22</v>
      </c>
      <c r="Y100" s="745"/>
      <c r="Z100" s="10"/>
      <c r="AA100" s="11" t="s">
        <v>3</v>
      </c>
      <c r="AB100" s="45"/>
      <c r="AC100" s="12"/>
    </row>
    <row r="101" spans="2:14" ht="21.75" customHeight="1" thickBot="1">
      <c r="B101" s="90"/>
      <c r="C101" s="90"/>
      <c r="D101" s="90"/>
      <c r="E101" s="90"/>
      <c r="F101" s="90"/>
      <c r="G101" s="90"/>
      <c r="H101" s="30"/>
      <c r="I101" s="30"/>
      <c r="J101" s="31"/>
      <c r="K101" s="31"/>
      <c r="L101" s="31"/>
      <c r="M101" s="31"/>
      <c r="N101" s="244"/>
    </row>
    <row r="102" spans="2:29" ht="21.75" customHeight="1" thickBot="1">
      <c r="B102" s="90"/>
      <c r="C102" s="90"/>
      <c r="D102" s="90"/>
      <c r="E102" s="90"/>
      <c r="F102" s="741" t="s">
        <v>14</v>
      </c>
      <c r="G102" s="742"/>
      <c r="H102" s="742"/>
      <c r="I102" s="743"/>
      <c r="J102" s="741" t="s">
        <v>15</v>
      </c>
      <c r="K102" s="742"/>
      <c r="L102" s="742"/>
      <c r="M102" s="743"/>
      <c r="N102" s="244"/>
      <c r="O102" s="784" t="s">
        <v>168</v>
      </c>
      <c r="P102" s="785"/>
      <c r="Q102" s="785"/>
      <c r="R102" s="785"/>
      <c r="S102" s="785"/>
      <c r="T102" s="785"/>
      <c r="U102" s="785"/>
      <c r="V102" s="741" t="s">
        <v>262</v>
      </c>
      <c r="W102" s="742"/>
      <c r="X102" s="742"/>
      <c r="Y102" s="743"/>
      <c r="Z102" s="741" t="s">
        <v>15</v>
      </c>
      <c r="AA102" s="742"/>
      <c r="AB102" s="742"/>
      <c r="AC102" s="743"/>
    </row>
    <row r="103" spans="2:29" ht="27.75" customHeight="1" thickBot="1">
      <c r="B103" s="9" t="s">
        <v>16</v>
      </c>
      <c r="C103" s="5" t="s">
        <v>13</v>
      </c>
      <c r="D103" s="6" t="s">
        <v>12</v>
      </c>
      <c r="E103" s="7" t="s">
        <v>11</v>
      </c>
      <c r="F103" s="5" t="s">
        <v>20</v>
      </c>
      <c r="G103" s="6" t="s">
        <v>10</v>
      </c>
      <c r="H103" s="8" t="s">
        <v>9</v>
      </c>
      <c r="I103" s="7" t="s">
        <v>19</v>
      </c>
      <c r="J103" s="5" t="s">
        <v>4</v>
      </c>
      <c r="K103" s="6" t="s">
        <v>5</v>
      </c>
      <c r="L103" s="6" t="s">
        <v>6</v>
      </c>
      <c r="M103" s="7" t="s">
        <v>7</v>
      </c>
      <c r="N103" s="9" t="s">
        <v>8</v>
      </c>
      <c r="O103" s="487" t="s">
        <v>205</v>
      </c>
      <c r="P103" s="488" t="s">
        <v>162</v>
      </c>
      <c r="Q103" s="488" t="s">
        <v>343</v>
      </c>
      <c r="R103" s="489" t="s">
        <v>164</v>
      </c>
      <c r="S103" s="489" t="s">
        <v>165</v>
      </c>
      <c r="T103" s="489" t="s">
        <v>166</v>
      </c>
      <c r="U103" s="488" t="s">
        <v>167</v>
      </c>
      <c r="V103" s="5" t="s">
        <v>20</v>
      </c>
      <c r="W103" s="6" t="s">
        <v>10</v>
      </c>
      <c r="X103" s="8" t="s">
        <v>9</v>
      </c>
      <c r="Y103" s="7" t="s">
        <v>19</v>
      </c>
      <c r="Z103" s="5" t="s">
        <v>4</v>
      </c>
      <c r="AA103" s="6" t="s">
        <v>5</v>
      </c>
      <c r="AB103" s="6" t="s">
        <v>6</v>
      </c>
      <c r="AC103" s="7" t="s">
        <v>7</v>
      </c>
    </row>
    <row r="104" spans="2:29" ht="21.75" customHeight="1" thickBot="1">
      <c r="B104" s="738" t="s">
        <v>30</v>
      </c>
      <c r="C104" s="739"/>
      <c r="D104" s="739"/>
      <c r="E104" s="739"/>
      <c r="F104" s="739"/>
      <c r="G104" s="739"/>
      <c r="H104" s="739"/>
      <c r="I104" s="739"/>
      <c r="J104" s="739"/>
      <c r="K104" s="739"/>
      <c r="L104" s="739"/>
      <c r="M104" s="739"/>
      <c r="N104" s="739"/>
      <c r="O104" s="754"/>
      <c r="P104" s="754"/>
      <c r="Q104" s="754"/>
      <c r="R104" s="754"/>
      <c r="S104" s="754"/>
      <c r="T104" s="754"/>
      <c r="U104" s="754"/>
      <c r="V104" s="754"/>
      <c r="W104" s="754"/>
      <c r="X104" s="754"/>
      <c r="Y104" s="754"/>
      <c r="Z104" s="754"/>
      <c r="AA104" s="754"/>
      <c r="AB104" s="754"/>
      <c r="AC104" s="755"/>
    </row>
    <row r="105" spans="2:29" ht="21.75" customHeight="1" thickBot="1">
      <c r="B105" s="180" t="s">
        <v>674</v>
      </c>
      <c r="C105" s="486" t="s">
        <v>3</v>
      </c>
      <c r="D105" s="34"/>
      <c r="E105" s="293"/>
      <c r="F105" s="274">
        <v>1</v>
      </c>
      <c r="G105" s="272">
        <v>1</v>
      </c>
      <c r="H105" s="272">
        <v>1</v>
      </c>
      <c r="I105" s="275">
        <f>H105+G105+F105</f>
        <v>3</v>
      </c>
      <c r="J105" s="274" t="str">
        <f>IF($I105&gt;0,(IF($I105&lt;4,"X",""))," ")</f>
        <v>X</v>
      </c>
      <c r="K105" s="486" t="str">
        <f>IF($I105&gt;3,(IF($I105&lt;6,"X",""))," ")</f>
        <v> </v>
      </c>
      <c r="L105" s="486" t="str">
        <f>IF($I105&gt;5,(IF($I105&lt;8,"X",""))," ")</f>
        <v> </v>
      </c>
      <c r="M105" s="525" t="str">
        <f>IF($I105&gt;7,(IF($I105&lt;12,"X",""))," ")</f>
        <v> </v>
      </c>
      <c r="N105" s="556" t="s">
        <v>626</v>
      </c>
      <c r="O105" s="46" t="s">
        <v>3</v>
      </c>
      <c r="P105" s="549"/>
      <c r="Q105" s="549"/>
      <c r="R105" s="549"/>
      <c r="S105" s="549"/>
      <c r="T105" s="549" t="s">
        <v>3</v>
      </c>
      <c r="U105" s="549"/>
      <c r="V105" s="549">
        <v>1</v>
      </c>
      <c r="W105" s="549">
        <v>1</v>
      </c>
      <c r="X105" s="549">
        <v>1</v>
      </c>
      <c r="Y105" s="272">
        <f>SUM(V105:X105)</f>
        <v>3</v>
      </c>
      <c r="Z105" s="274" t="str">
        <f>IF($Y105&gt;0,(IF($I105&lt;4,"X",""))," ")</f>
        <v>X</v>
      </c>
      <c r="AA105" s="549"/>
      <c r="AB105" s="549"/>
      <c r="AC105" s="555"/>
    </row>
    <row r="106" spans="2:29" ht="45">
      <c r="B106" s="183" t="s">
        <v>570</v>
      </c>
      <c r="C106" s="226" t="s">
        <v>3</v>
      </c>
      <c r="D106" s="35"/>
      <c r="E106" s="302"/>
      <c r="F106" s="229">
        <v>1</v>
      </c>
      <c r="G106" s="227">
        <v>4</v>
      </c>
      <c r="H106" s="227">
        <v>3</v>
      </c>
      <c r="I106" s="275">
        <f>H106+G106+F106</f>
        <v>8</v>
      </c>
      <c r="J106" s="229"/>
      <c r="K106" s="226"/>
      <c r="L106" s="226" t="s">
        <v>3</v>
      </c>
      <c r="M106" s="245"/>
      <c r="N106" s="524" t="s">
        <v>675</v>
      </c>
      <c r="O106" s="47"/>
      <c r="P106" s="554"/>
      <c r="Q106" s="554"/>
      <c r="R106" s="554"/>
      <c r="S106" s="554"/>
      <c r="T106" s="554" t="s">
        <v>3</v>
      </c>
      <c r="U106" s="554"/>
      <c r="V106" s="554">
        <v>1</v>
      </c>
      <c r="W106" s="554">
        <v>4</v>
      </c>
      <c r="X106" s="554">
        <v>1</v>
      </c>
      <c r="Y106" s="272">
        <f>SUM(V106:X106)</f>
        <v>6</v>
      </c>
      <c r="Z106" s="226"/>
      <c r="AA106" s="554"/>
      <c r="AB106" s="554" t="s">
        <v>3</v>
      </c>
      <c r="AC106" s="553"/>
    </row>
    <row r="107" spans="2:29" s="101" customFormat="1" ht="30.75" thickBot="1">
      <c r="B107" s="390" t="s">
        <v>295</v>
      </c>
      <c r="C107" s="337" t="s">
        <v>3</v>
      </c>
      <c r="D107" s="331"/>
      <c r="E107" s="340"/>
      <c r="F107" s="337">
        <v>1</v>
      </c>
      <c r="G107" s="331">
        <v>2</v>
      </c>
      <c r="H107" s="331">
        <v>2</v>
      </c>
      <c r="I107" s="340">
        <f>H107+G107+F107</f>
        <v>5</v>
      </c>
      <c r="J107" s="371">
        <f>IF($I107&gt;0,(IF($I107&lt;4,"X",""))," ")</f>
      </c>
      <c r="K107" s="370" t="str">
        <f>IF($I107&gt;3,(IF($I107&lt;6,"X",""))," ")</f>
        <v>X</v>
      </c>
      <c r="L107" s="370" t="str">
        <f>IF($I107&gt;5,(IF($I107&lt;8,"X",""))," ")</f>
        <v> </v>
      </c>
      <c r="M107" s="369" t="str">
        <f>IF($I107&gt;7,(IF($I107&lt;12,"X",""))," ")</f>
        <v> </v>
      </c>
      <c r="N107" s="414" t="s">
        <v>365</v>
      </c>
      <c r="O107" s="207" t="s">
        <v>3</v>
      </c>
      <c r="P107" s="165"/>
      <c r="Q107" s="165"/>
      <c r="R107" s="165"/>
      <c r="S107" s="165"/>
      <c r="T107" s="165" t="s">
        <v>3</v>
      </c>
      <c r="U107" s="284"/>
      <c r="V107" s="237">
        <v>1</v>
      </c>
      <c r="W107" s="235">
        <v>2</v>
      </c>
      <c r="X107" s="235">
        <v>1</v>
      </c>
      <c r="Y107" s="236">
        <f>SUM(V107:X107)</f>
        <v>4</v>
      </c>
      <c r="Z107" s="237"/>
      <c r="AA107" s="235" t="s">
        <v>3</v>
      </c>
      <c r="AB107" s="235"/>
      <c r="AC107" s="236"/>
    </row>
    <row r="108" spans="2:29" ht="21.75" customHeight="1" thickBot="1">
      <c r="B108" s="90"/>
      <c r="C108" s="90"/>
      <c r="D108" s="90"/>
      <c r="E108" s="90"/>
      <c r="F108" s="90"/>
      <c r="G108" s="90"/>
      <c r="H108" s="744" t="s">
        <v>22</v>
      </c>
      <c r="I108" s="745"/>
      <c r="J108" s="10"/>
      <c r="K108" s="11"/>
      <c r="L108" s="45" t="s">
        <v>3</v>
      </c>
      <c r="M108" s="12"/>
      <c r="N108" s="244"/>
      <c r="X108" s="744" t="s">
        <v>22</v>
      </c>
      <c r="Y108" s="745"/>
      <c r="Z108" s="10"/>
      <c r="AA108" s="11"/>
      <c r="AB108" s="45" t="s">
        <v>3</v>
      </c>
      <c r="AC108" s="12"/>
    </row>
    <row r="109" spans="2:14" ht="21.75" customHeight="1" thickBot="1">
      <c r="B109" s="90"/>
      <c r="C109" s="90"/>
      <c r="D109" s="90"/>
      <c r="E109" s="90"/>
      <c r="F109" s="90"/>
      <c r="G109" s="90"/>
      <c r="H109" s="30"/>
      <c r="I109" s="30"/>
      <c r="J109" s="31"/>
      <c r="K109" s="31"/>
      <c r="L109" s="31"/>
      <c r="M109" s="31"/>
      <c r="N109" s="244"/>
    </row>
    <row r="110" spans="2:29" ht="21.75" customHeight="1" thickBot="1">
      <c r="B110" s="90"/>
      <c r="C110" s="90"/>
      <c r="D110" s="90"/>
      <c r="E110" s="90"/>
      <c r="F110" s="741" t="s">
        <v>14</v>
      </c>
      <c r="G110" s="742"/>
      <c r="H110" s="742"/>
      <c r="I110" s="743"/>
      <c r="J110" s="741" t="s">
        <v>15</v>
      </c>
      <c r="K110" s="742"/>
      <c r="L110" s="742"/>
      <c r="M110" s="743"/>
      <c r="N110" s="244"/>
      <c r="O110" s="784" t="s">
        <v>168</v>
      </c>
      <c r="P110" s="785"/>
      <c r="Q110" s="785"/>
      <c r="R110" s="785"/>
      <c r="S110" s="785"/>
      <c r="T110" s="785"/>
      <c r="U110" s="785"/>
      <c r="V110" s="741" t="s">
        <v>262</v>
      </c>
      <c r="W110" s="742"/>
      <c r="X110" s="742"/>
      <c r="Y110" s="743"/>
      <c r="Z110" s="741" t="s">
        <v>15</v>
      </c>
      <c r="AA110" s="742"/>
      <c r="AB110" s="742"/>
      <c r="AC110" s="743"/>
    </row>
    <row r="111" spans="2:29" ht="27.75" customHeight="1" thickBot="1">
      <c r="B111" s="9" t="s">
        <v>16</v>
      </c>
      <c r="C111" s="5" t="s">
        <v>13</v>
      </c>
      <c r="D111" s="6" t="s">
        <v>12</v>
      </c>
      <c r="E111" s="7" t="s">
        <v>11</v>
      </c>
      <c r="F111" s="5" t="s">
        <v>20</v>
      </c>
      <c r="G111" s="6" t="s">
        <v>10</v>
      </c>
      <c r="H111" s="8" t="s">
        <v>9</v>
      </c>
      <c r="I111" s="7" t="s">
        <v>19</v>
      </c>
      <c r="J111" s="5" t="s">
        <v>4</v>
      </c>
      <c r="K111" s="6" t="s">
        <v>5</v>
      </c>
      <c r="L111" s="6" t="s">
        <v>6</v>
      </c>
      <c r="M111" s="7" t="s">
        <v>7</v>
      </c>
      <c r="N111" s="9" t="s">
        <v>8</v>
      </c>
      <c r="O111" s="487" t="s">
        <v>205</v>
      </c>
      <c r="P111" s="488" t="s">
        <v>162</v>
      </c>
      <c r="Q111" s="488" t="s">
        <v>343</v>
      </c>
      <c r="R111" s="489" t="s">
        <v>164</v>
      </c>
      <c r="S111" s="489" t="s">
        <v>165</v>
      </c>
      <c r="T111" s="489" t="s">
        <v>166</v>
      </c>
      <c r="U111" s="488" t="s">
        <v>167</v>
      </c>
      <c r="V111" s="5" t="s">
        <v>20</v>
      </c>
      <c r="W111" s="6" t="s">
        <v>10</v>
      </c>
      <c r="X111" s="8" t="s">
        <v>9</v>
      </c>
      <c r="Y111" s="7" t="s">
        <v>19</v>
      </c>
      <c r="Z111" s="5" t="s">
        <v>4</v>
      </c>
      <c r="AA111" s="6" t="s">
        <v>5</v>
      </c>
      <c r="AB111" s="6" t="s">
        <v>6</v>
      </c>
      <c r="AC111" s="7" t="s">
        <v>7</v>
      </c>
    </row>
    <row r="112" spans="2:29" ht="21.75" customHeight="1" thickBot="1">
      <c r="B112" s="738" t="s">
        <v>38</v>
      </c>
      <c r="C112" s="739"/>
      <c r="D112" s="739"/>
      <c r="E112" s="739"/>
      <c r="F112" s="739"/>
      <c r="G112" s="739"/>
      <c r="H112" s="739"/>
      <c r="I112" s="739"/>
      <c r="J112" s="739"/>
      <c r="K112" s="739"/>
      <c r="L112" s="739"/>
      <c r="M112" s="739"/>
      <c r="N112" s="739"/>
      <c r="O112" s="754"/>
      <c r="P112" s="754"/>
      <c r="Q112" s="754"/>
      <c r="R112" s="754"/>
      <c r="S112" s="754"/>
      <c r="T112" s="754"/>
      <c r="U112" s="754"/>
      <c r="V112" s="754"/>
      <c r="W112" s="754"/>
      <c r="X112" s="754"/>
      <c r="Y112" s="754"/>
      <c r="Z112" s="754"/>
      <c r="AA112" s="754"/>
      <c r="AB112" s="754"/>
      <c r="AC112" s="755"/>
    </row>
    <row r="113" spans="2:29" ht="21.75" customHeight="1">
      <c r="B113" s="526" t="s">
        <v>569</v>
      </c>
      <c r="C113" s="229" t="s">
        <v>3</v>
      </c>
      <c r="D113" s="227"/>
      <c r="E113" s="302"/>
      <c r="F113" s="229">
        <v>2</v>
      </c>
      <c r="G113" s="227">
        <v>4</v>
      </c>
      <c r="H113" s="227">
        <v>1</v>
      </c>
      <c r="I113" s="228">
        <f>H113+G113+F113</f>
        <v>7</v>
      </c>
      <c r="J113" s="274">
        <f>IF($I113&gt;0,(IF($I113&lt;4,"X",""))," ")</f>
      </c>
      <c r="K113" s="486">
        <f>IF($I113&gt;3,(IF($I113&lt;6,"X",""))," ")</f>
      </c>
      <c r="L113" s="486" t="str">
        <f>IF($I113&gt;5,(IF($I113&lt;8,"X",""))," ")</f>
        <v>X</v>
      </c>
      <c r="M113" s="525" t="str">
        <f>IF($I113&gt;7,(IF($I113&lt;12,"X",""))," ")</f>
        <v> </v>
      </c>
      <c r="N113" s="524" t="s">
        <v>627</v>
      </c>
      <c r="O113" s="46" t="s">
        <v>3</v>
      </c>
      <c r="P113" s="549"/>
      <c r="Q113" s="549"/>
      <c r="R113" s="549"/>
      <c r="S113" s="549"/>
      <c r="T113" s="272" t="s">
        <v>3</v>
      </c>
      <c r="U113" s="272" t="s">
        <v>3</v>
      </c>
      <c r="V113" s="272">
        <v>2</v>
      </c>
      <c r="W113" s="272">
        <v>2</v>
      </c>
      <c r="X113" s="272">
        <v>1</v>
      </c>
      <c r="Y113" s="272">
        <f>SUM(V113:X113)</f>
        <v>5</v>
      </c>
      <c r="Z113" s="272"/>
      <c r="AA113" s="272" t="s">
        <v>3</v>
      </c>
      <c r="AB113" s="272"/>
      <c r="AC113" s="275"/>
    </row>
    <row r="114" spans="2:29" ht="40.5" customHeight="1">
      <c r="B114" s="542" t="s">
        <v>113</v>
      </c>
      <c r="C114" s="233" t="s">
        <v>3</v>
      </c>
      <c r="D114" s="231"/>
      <c r="E114" s="294"/>
      <c r="F114" s="233">
        <v>2</v>
      </c>
      <c r="G114" s="231">
        <v>4</v>
      </c>
      <c r="H114" s="231">
        <v>1</v>
      </c>
      <c r="I114" s="232">
        <f>H114+G114+F114</f>
        <v>7</v>
      </c>
      <c r="J114" s="229">
        <f>IF($I114&gt;0,(IF($I114&lt;4,"X",""))," ")</f>
      </c>
      <c r="K114" s="226">
        <f>IF($I114&gt;3,(IF($I114&lt;6,"X",""))," ")</f>
      </c>
      <c r="L114" s="226" t="str">
        <f>IF($I114&gt;5,(IF($I114&lt;8,"X",""))," ")</f>
        <v>X</v>
      </c>
      <c r="M114" s="245" t="str">
        <f>IF($I114&gt;7,(IF($I114&lt;12,"X",""))," ")</f>
        <v> </v>
      </c>
      <c r="N114" s="541" t="s">
        <v>618</v>
      </c>
      <c r="O114" s="233" t="s">
        <v>3</v>
      </c>
      <c r="P114" s="231"/>
      <c r="Q114" s="231" t="s">
        <v>3</v>
      </c>
      <c r="R114" s="231"/>
      <c r="S114" s="231"/>
      <c r="T114" s="231" t="s">
        <v>3</v>
      </c>
      <c r="U114" s="231" t="s">
        <v>3</v>
      </c>
      <c r="V114" s="231">
        <v>2</v>
      </c>
      <c r="W114" s="231">
        <v>2</v>
      </c>
      <c r="X114" s="231">
        <v>1</v>
      </c>
      <c r="Y114" s="231">
        <f>SUM(V114:X114)</f>
        <v>5</v>
      </c>
      <c r="Z114" s="231"/>
      <c r="AA114" s="231" t="s">
        <v>3</v>
      </c>
      <c r="AB114" s="231"/>
      <c r="AC114" s="232"/>
    </row>
    <row r="115" spans="2:29" s="101" customFormat="1" ht="62.25" customHeight="1">
      <c r="B115" s="402" t="s">
        <v>180</v>
      </c>
      <c r="C115" s="336" t="s">
        <v>3</v>
      </c>
      <c r="D115" s="327"/>
      <c r="E115" s="395"/>
      <c r="F115" s="336">
        <v>1</v>
      </c>
      <c r="G115" s="327">
        <v>6</v>
      </c>
      <c r="H115" s="327">
        <v>1</v>
      </c>
      <c r="I115" s="386">
        <f>H115+G115+F115</f>
        <v>8</v>
      </c>
      <c r="J115" s="385">
        <f>IF($I115&gt;0,(IF($I115&lt;4,"X",""))," ")</f>
      </c>
      <c r="K115" s="384">
        <f>IF($I115&gt;3,(IF($I115&lt;6,"X",""))," ")</f>
      </c>
      <c r="L115" s="384" t="s">
        <v>3</v>
      </c>
      <c r="M115" s="383"/>
      <c r="N115" s="365" t="s">
        <v>370</v>
      </c>
      <c r="O115" s="250" t="s">
        <v>3</v>
      </c>
      <c r="P115" s="205"/>
      <c r="Q115" s="205"/>
      <c r="R115" s="205"/>
      <c r="S115" s="205"/>
      <c r="T115" s="205" t="s">
        <v>3</v>
      </c>
      <c r="U115" s="249"/>
      <c r="V115" s="233">
        <v>1</v>
      </c>
      <c r="W115" s="231">
        <v>6</v>
      </c>
      <c r="X115" s="231">
        <v>1</v>
      </c>
      <c r="Y115" s="232">
        <f>SUM(V115:X115)</f>
        <v>8</v>
      </c>
      <c r="Z115" s="233"/>
      <c r="AA115" s="231"/>
      <c r="AB115" s="231" t="s">
        <v>3</v>
      </c>
      <c r="AC115" s="232"/>
    </row>
    <row r="116" spans="2:29" ht="21.75" customHeight="1" thickBot="1">
      <c r="B116" s="90"/>
      <c r="C116" s="90"/>
      <c r="D116" s="90"/>
      <c r="E116" s="90"/>
      <c r="F116" s="90"/>
      <c r="G116" s="90"/>
      <c r="H116" s="744" t="s">
        <v>22</v>
      </c>
      <c r="I116" s="745"/>
      <c r="J116" s="10"/>
      <c r="K116" s="11"/>
      <c r="L116" s="45" t="s">
        <v>3</v>
      </c>
      <c r="M116" s="12"/>
      <c r="N116" s="244"/>
      <c r="X116" s="744" t="s">
        <v>22</v>
      </c>
      <c r="Y116" s="745"/>
      <c r="Z116" s="10"/>
      <c r="AA116" s="11"/>
      <c r="AB116" s="45" t="s">
        <v>3</v>
      </c>
      <c r="AC116" s="12"/>
    </row>
    <row r="117" spans="2:14" ht="21.75" customHeight="1" thickBot="1">
      <c r="B117" s="90"/>
      <c r="C117" s="90"/>
      <c r="D117" s="90"/>
      <c r="E117" s="90"/>
      <c r="F117" s="90"/>
      <c r="G117" s="90"/>
      <c r="H117" s="30"/>
      <c r="I117" s="30"/>
      <c r="J117" s="31"/>
      <c r="K117" s="31"/>
      <c r="L117" s="31"/>
      <c r="M117" s="31"/>
      <c r="N117" s="244"/>
    </row>
    <row r="118" spans="2:29" ht="21.75" customHeight="1" thickBot="1">
      <c r="B118" s="90"/>
      <c r="C118" s="90"/>
      <c r="D118" s="90"/>
      <c r="E118" s="90"/>
      <c r="F118" s="741" t="s">
        <v>14</v>
      </c>
      <c r="G118" s="742"/>
      <c r="H118" s="742"/>
      <c r="I118" s="743"/>
      <c r="J118" s="741" t="s">
        <v>15</v>
      </c>
      <c r="K118" s="742"/>
      <c r="L118" s="742"/>
      <c r="M118" s="743"/>
      <c r="N118" s="244"/>
      <c r="O118" s="784" t="s">
        <v>168</v>
      </c>
      <c r="P118" s="785"/>
      <c r="Q118" s="785"/>
      <c r="R118" s="785"/>
      <c r="S118" s="785"/>
      <c r="T118" s="785"/>
      <c r="U118" s="785"/>
      <c r="V118" s="741" t="s">
        <v>262</v>
      </c>
      <c r="W118" s="742"/>
      <c r="X118" s="742"/>
      <c r="Y118" s="743"/>
      <c r="Z118" s="741" t="s">
        <v>15</v>
      </c>
      <c r="AA118" s="742"/>
      <c r="AB118" s="742"/>
      <c r="AC118" s="743"/>
    </row>
    <row r="119" spans="2:29" ht="27.75" customHeight="1" thickBot="1">
      <c r="B119" s="9" t="s">
        <v>16</v>
      </c>
      <c r="C119" s="5" t="s">
        <v>13</v>
      </c>
      <c r="D119" s="6" t="s">
        <v>12</v>
      </c>
      <c r="E119" s="7" t="s">
        <v>11</v>
      </c>
      <c r="F119" s="5" t="s">
        <v>20</v>
      </c>
      <c r="G119" s="6" t="s">
        <v>10</v>
      </c>
      <c r="H119" s="8" t="s">
        <v>9</v>
      </c>
      <c r="I119" s="7" t="s">
        <v>19</v>
      </c>
      <c r="J119" s="5" t="s">
        <v>4</v>
      </c>
      <c r="K119" s="6" t="s">
        <v>5</v>
      </c>
      <c r="L119" s="6" t="s">
        <v>6</v>
      </c>
      <c r="M119" s="7" t="s">
        <v>7</v>
      </c>
      <c r="N119" s="9" t="s">
        <v>8</v>
      </c>
      <c r="O119" s="487" t="s">
        <v>205</v>
      </c>
      <c r="P119" s="488" t="s">
        <v>162</v>
      </c>
      <c r="Q119" s="488" t="s">
        <v>343</v>
      </c>
      <c r="R119" s="489" t="s">
        <v>164</v>
      </c>
      <c r="S119" s="489" t="s">
        <v>165</v>
      </c>
      <c r="T119" s="489" t="s">
        <v>166</v>
      </c>
      <c r="U119" s="488" t="s">
        <v>167</v>
      </c>
      <c r="V119" s="5" t="s">
        <v>20</v>
      </c>
      <c r="W119" s="6" t="s">
        <v>10</v>
      </c>
      <c r="X119" s="8" t="s">
        <v>9</v>
      </c>
      <c r="Y119" s="7" t="s">
        <v>19</v>
      </c>
      <c r="Z119" s="5" t="s">
        <v>4</v>
      </c>
      <c r="AA119" s="6" t="s">
        <v>5</v>
      </c>
      <c r="AB119" s="6" t="s">
        <v>6</v>
      </c>
      <c r="AC119" s="7" t="s">
        <v>7</v>
      </c>
    </row>
    <row r="120" spans="2:29" ht="21.75" customHeight="1" thickBot="1">
      <c r="B120" s="738" t="s">
        <v>31</v>
      </c>
      <c r="C120" s="739"/>
      <c r="D120" s="739"/>
      <c r="E120" s="739"/>
      <c r="F120" s="739"/>
      <c r="G120" s="739"/>
      <c r="H120" s="739"/>
      <c r="I120" s="739"/>
      <c r="J120" s="739"/>
      <c r="K120" s="739"/>
      <c r="L120" s="739"/>
      <c r="M120" s="739"/>
      <c r="N120" s="739"/>
      <c r="O120" s="754"/>
      <c r="P120" s="754"/>
      <c r="Q120" s="754"/>
      <c r="R120" s="754"/>
      <c r="S120" s="754"/>
      <c r="T120" s="754"/>
      <c r="U120" s="754"/>
      <c r="V120" s="754"/>
      <c r="W120" s="754"/>
      <c r="X120" s="754"/>
      <c r="Y120" s="754"/>
      <c r="Z120" s="754"/>
      <c r="AA120" s="754"/>
      <c r="AB120" s="754"/>
      <c r="AC120" s="755"/>
    </row>
    <row r="121" spans="2:29" ht="43.5" customHeight="1">
      <c r="B121" s="526" t="s">
        <v>568</v>
      </c>
      <c r="C121" s="229" t="s">
        <v>3</v>
      </c>
      <c r="D121" s="227"/>
      <c r="E121" s="302"/>
      <c r="F121" s="229">
        <v>2</v>
      </c>
      <c r="G121" s="227">
        <v>4</v>
      </c>
      <c r="H121" s="227">
        <v>1</v>
      </c>
      <c r="I121" s="228">
        <f>H121+G121+F121</f>
        <v>7</v>
      </c>
      <c r="J121" s="274">
        <f>IF($I121&gt;0,(IF($I121&lt;4,"X",""))," ")</f>
      </c>
      <c r="K121" s="486">
        <f>IF($I121&gt;3,(IF($I121&lt;6,"X",""))," ")</f>
      </c>
      <c r="L121" s="486" t="str">
        <f>IF($I121&gt;5,(IF($I121&lt;8,"X",""))," ")</f>
        <v>X</v>
      </c>
      <c r="M121" s="525" t="str">
        <f>IF($I121&gt;7,(IF($I121&lt;12,"X",""))," ")</f>
        <v> </v>
      </c>
      <c r="N121" s="524" t="s">
        <v>619</v>
      </c>
      <c r="O121" s="274" t="s">
        <v>3</v>
      </c>
      <c r="P121" s="272"/>
      <c r="Q121" s="272" t="s">
        <v>3</v>
      </c>
      <c r="R121" s="272"/>
      <c r="S121" s="272"/>
      <c r="T121" s="272" t="s">
        <v>3</v>
      </c>
      <c r="U121" s="272" t="s">
        <v>3</v>
      </c>
      <c r="V121" s="272">
        <v>2</v>
      </c>
      <c r="W121" s="272">
        <v>2</v>
      </c>
      <c r="X121" s="272">
        <v>1</v>
      </c>
      <c r="Y121" s="272">
        <f>SUM(V121:X121)</f>
        <v>5</v>
      </c>
      <c r="Z121" s="272"/>
      <c r="AA121" s="272" t="s">
        <v>3</v>
      </c>
      <c r="AB121" s="272"/>
      <c r="AC121" s="275"/>
    </row>
    <row r="122" spans="2:29" ht="39.75" customHeight="1">
      <c r="B122" s="548" t="s">
        <v>33</v>
      </c>
      <c r="C122" s="265" t="s">
        <v>3</v>
      </c>
      <c r="D122" s="263"/>
      <c r="E122" s="264"/>
      <c r="F122" s="265">
        <v>1</v>
      </c>
      <c r="G122" s="263">
        <v>2</v>
      </c>
      <c r="H122" s="263">
        <v>1</v>
      </c>
      <c r="I122" s="228">
        <f>H122+G122+F122</f>
        <v>4</v>
      </c>
      <c r="J122" s="229">
        <f>IF($I122&gt;0,(IF($I122&lt;4,"X",""))," ")</f>
      </c>
      <c r="K122" s="226" t="str">
        <f>IF($I122&gt;3,(IF($I122&lt;6,"X",""))," ")</f>
        <v>X</v>
      </c>
      <c r="L122" s="226" t="str">
        <f>IF($I122&gt;5,(IF($I122&lt;8,"X",""))," ")</f>
        <v> </v>
      </c>
      <c r="M122" s="245" t="str">
        <f>IF($I122&gt;7,(IF($I122&lt;12,"X",""))," ")</f>
        <v> </v>
      </c>
      <c r="N122" s="524" t="s">
        <v>619</v>
      </c>
      <c r="O122" s="233" t="s">
        <v>3</v>
      </c>
      <c r="P122" s="231"/>
      <c r="Q122" s="231" t="s">
        <v>3</v>
      </c>
      <c r="R122" s="231"/>
      <c r="S122" s="231"/>
      <c r="T122" s="231" t="s">
        <v>3</v>
      </c>
      <c r="U122" s="231" t="s">
        <v>3</v>
      </c>
      <c r="V122" s="231">
        <v>1</v>
      </c>
      <c r="W122" s="231">
        <v>2</v>
      </c>
      <c r="X122" s="231">
        <v>1</v>
      </c>
      <c r="Y122" s="231">
        <f>SUM(V122:X122)</f>
        <v>4</v>
      </c>
      <c r="Z122" s="231"/>
      <c r="AA122" s="231" t="s">
        <v>3</v>
      </c>
      <c r="AB122" s="231"/>
      <c r="AC122" s="232"/>
    </row>
    <row r="123" spans="2:29" s="101" customFormat="1" ht="84" customHeight="1">
      <c r="B123" s="418" t="s">
        <v>109</v>
      </c>
      <c r="C123" s="416" t="s">
        <v>3</v>
      </c>
      <c r="D123" s="415"/>
      <c r="E123" s="417"/>
      <c r="F123" s="416">
        <v>1</v>
      </c>
      <c r="G123" s="415">
        <v>6</v>
      </c>
      <c r="H123" s="415">
        <v>2</v>
      </c>
      <c r="I123" s="386">
        <f>H123+G123+F123</f>
        <v>9</v>
      </c>
      <c r="J123" s="385">
        <f>IF($I123&gt;0,(IF($I123&lt;4,"X",""))," ")</f>
      </c>
      <c r="K123" s="384">
        <f>IF($I123&gt;3,(IF($I123&lt;6,"X",""))," ")</f>
      </c>
      <c r="L123" s="384">
        <f>IF($I123&gt;5,(IF($I123&lt;8,"X",""))," ")</f>
      </c>
      <c r="M123" s="383" t="str">
        <f>IF($I123&gt;7,(IF($I123&lt;12,"X",""))," ")</f>
        <v>X</v>
      </c>
      <c r="N123" s="464" t="s">
        <v>374</v>
      </c>
      <c r="O123" s="250" t="s">
        <v>3</v>
      </c>
      <c r="P123" s="205"/>
      <c r="Q123" s="205" t="s">
        <v>3</v>
      </c>
      <c r="R123" s="205"/>
      <c r="S123" s="205" t="s">
        <v>3</v>
      </c>
      <c r="T123" s="205" t="s">
        <v>3</v>
      </c>
      <c r="U123" s="249"/>
      <c r="V123" s="233">
        <v>1</v>
      </c>
      <c r="W123" s="231">
        <v>6</v>
      </c>
      <c r="X123" s="231">
        <v>1</v>
      </c>
      <c r="Y123" s="231">
        <f>SUM(V123:X123)</f>
        <v>8</v>
      </c>
      <c r="Z123" s="233"/>
      <c r="AA123" s="231"/>
      <c r="AB123" s="231" t="s">
        <v>3</v>
      </c>
      <c r="AC123" s="232"/>
    </row>
    <row r="124" spans="2:29" ht="21.75" customHeight="1" thickBot="1">
      <c r="B124" s="261"/>
      <c r="C124" s="237"/>
      <c r="D124" s="235"/>
      <c r="E124" s="236"/>
      <c r="F124" s="237"/>
      <c r="G124" s="235"/>
      <c r="H124" s="235"/>
      <c r="I124" s="240">
        <f>H124+G124+F124</f>
        <v>0</v>
      </c>
      <c r="J124" s="238" t="str">
        <f>IF($I124&gt;0,(IF($I124&lt;4,"X",""))," ")</f>
        <v> </v>
      </c>
      <c r="K124" s="239" t="str">
        <f>IF($I124&gt;3,(IF($I124&lt;6,"X",""))," ")</f>
        <v> </v>
      </c>
      <c r="L124" s="239" t="str">
        <f>IF($I124&gt;5,(IF($I124&lt;8,"X",""))," ")</f>
        <v> </v>
      </c>
      <c r="M124" s="256" t="str">
        <f>IF($I124&gt;7,(IF($I124&lt;12,"X",""))," ")</f>
        <v> </v>
      </c>
      <c r="N124" s="523"/>
      <c r="O124" s="237"/>
      <c r="P124" s="235"/>
      <c r="Q124" s="235"/>
      <c r="R124" s="235"/>
      <c r="S124" s="235"/>
      <c r="T124" s="235"/>
      <c r="U124" s="235"/>
      <c r="V124" s="235"/>
      <c r="W124" s="235"/>
      <c r="X124" s="235"/>
      <c r="Y124" s="235"/>
      <c r="Z124" s="235"/>
      <c r="AA124" s="235"/>
      <c r="AB124" s="235"/>
      <c r="AC124" s="236"/>
    </row>
    <row r="125" spans="2:29" ht="21.75" customHeight="1" thickBot="1">
      <c r="B125" s="242"/>
      <c r="C125" s="242"/>
      <c r="D125" s="242"/>
      <c r="E125" s="242"/>
      <c r="F125" s="242"/>
      <c r="G125" s="242"/>
      <c r="H125" s="744" t="s">
        <v>22</v>
      </c>
      <c r="I125" s="745"/>
      <c r="J125" s="10"/>
      <c r="K125" s="11"/>
      <c r="L125" s="45"/>
      <c r="M125" s="12" t="s">
        <v>3</v>
      </c>
      <c r="N125" s="243"/>
      <c r="X125" s="744" t="s">
        <v>22</v>
      </c>
      <c r="Y125" s="745"/>
      <c r="Z125" s="10"/>
      <c r="AA125" s="11"/>
      <c r="AB125" s="45" t="s">
        <v>3</v>
      </c>
      <c r="AC125" s="12"/>
    </row>
    <row r="126" spans="2:14" ht="21.75" customHeight="1" thickBot="1">
      <c r="B126" s="90"/>
      <c r="C126" s="90"/>
      <c r="D126" s="90"/>
      <c r="E126" s="90"/>
      <c r="F126" s="90"/>
      <c r="G126" s="90"/>
      <c r="H126" s="30"/>
      <c r="I126" s="30"/>
      <c r="J126" s="31"/>
      <c r="K126" s="31"/>
      <c r="L126" s="31"/>
      <c r="M126" s="31"/>
      <c r="N126" s="244"/>
    </row>
    <row r="127" spans="2:29" ht="21.75" customHeight="1" thickBot="1">
      <c r="B127" s="90"/>
      <c r="C127" s="90"/>
      <c r="D127" s="90"/>
      <c r="E127" s="90"/>
      <c r="F127" s="741" t="s">
        <v>14</v>
      </c>
      <c r="G127" s="742"/>
      <c r="H127" s="742"/>
      <c r="I127" s="743"/>
      <c r="J127" s="741" t="s">
        <v>15</v>
      </c>
      <c r="K127" s="742"/>
      <c r="L127" s="742"/>
      <c r="M127" s="743"/>
      <c r="N127" s="244"/>
      <c r="O127" s="784" t="s">
        <v>168</v>
      </c>
      <c r="P127" s="785"/>
      <c r="Q127" s="785"/>
      <c r="R127" s="785"/>
      <c r="S127" s="785"/>
      <c r="T127" s="785"/>
      <c r="U127" s="785"/>
      <c r="V127" s="741" t="s">
        <v>262</v>
      </c>
      <c r="W127" s="742"/>
      <c r="X127" s="742"/>
      <c r="Y127" s="743"/>
      <c r="Z127" s="741" t="s">
        <v>15</v>
      </c>
      <c r="AA127" s="742"/>
      <c r="AB127" s="742"/>
      <c r="AC127" s="743"/>
    </row>
    <row r="128" spans="2:29" ht="27.75" customHeight="1" thickBot="1">
      <c r="B128" s="9" t="s">
        <v>16</v>
      </c>
      <c r="C128" s="5" t="s">
        <v>13</v>
      </c>
      <c r="D128" s="6" t="s">
        <v>12</v>
      </c>
      <c r="E128" s="7" t="s">
        <v>11</v>
      </c>
      <c r="F128" s="5" t="s">
        <v>20</v>
      </c>
      <c r="G128" s="6" t="s">
        <v>10</v>
      </c>
      <c r="H128" s="8" t="s">
        <v>9</v>
      </c>
      <c r="I128" s="7" t="s">
        <v>19</v>
      </c>
      <c r="J128" s="5" t="s">
        <v>4</v>
      </c>
      <c r="K128" s="6" t="s">
        <v>5</v>
      </c>
      <c r="L128" s="6" t="s">
        <v>6</v>
      </c>
      <c r="M128" s="7" t="s">
        <v>7</v>
      </c>
      <c r="N128" s="9" t="s">
        <v>8</v>
      </c>
      <c r="O128" s="487" t="s">
        <v>205</v>
      </c>
      <c r="P128" s="488" t="s">
        <v>162</v>
      </c>
      <c r="Q128" s="488" t="s">
        <v>343</v>
      </c>
      <c r="R128" s="489" t="s">
        <v>164</v>
      </c>
      <c r="S128" s="489" t="s">
        <v>165</v>
      </c>
      <c r="T128" s="489" t="s">
        <v>166</v>
      </c>
      <c r="U128" s="488" t="s">
        <v>167</v>
      </c>
      <c r="V128" s="5" t="s">
        <v>20</v>
      </c>
      <c r="W128" s="6" t="s">
        <v>10</v>
      </c>
      <c r="X128" s="8" t="s">
        <v>9</v>
      </c>
      <c r="Y128" s="7" t="s">
        <v>19</v>
      </c>
      <c r="Z128" s="5" t="s">
        <v>4</v>
      </c>
      <c r="AA128" s="6" t="s">
        <v>5</v>
      </c>
      <c r="AB128" s="6" t="s">
        <v>6</v>
      </c>
      <c r="AC128" s="7" t="s">
        <v>7</v>
      </c>
    </row>
    <row r="129" spans="2:29" ht="21.75" customHeight="1" thickBot="1">
      <c r="B129" s="738" t="s">
        <v>40</v>
      </c>
      <c r="C129" s="739"/>
      <c r="D129" s="739"/>
      <c r="E129" s="739"/>
      <c r="F129" s="739"/>
      <c r="G129" s="739"/>
      <c r="H129" s="739"/>
      <c r="I129" s="739"/>
      <c r="J129" s="739"/>
      <c r="K129" s="739"/>
      <c r="L129" s="739"/>
      <c r="M129" s="739"/>
      <c r="N129" s="739"/>
      <c r="O129" s="754"/>
      <c r="P129" s="754"/>
      <c r="Q129" s="754"/>
      <c r="R129" s="754"/>
      <c r="S129" s="754"/>
      <c r="T129" s="754"/>
      <c r="U129" s="754"/>
      <c r="V129" s="754"/>
      <c r="W129" s="754"/>
      <c r="X129" s="754"/>
      <c r="Y129" s="754"/>
      <c r="Z129" s="754"/>
      <c r="AA129" s="754"/>
      <c r="AB129" s="754"/>
      <c r="AC129" s="755"/>
    </row>
    <row r="130" spans="2:29" ht="21.75" customHeight="1">
      <c r="B130" s="526" t="s">
        <v>116</v>
      </c>
      <c r="C130" s="229" t="s">
        <v>3</v>
      </c>
      <c r="D130" s="227"/>
      <c r="E130" s="302"/>
      <c r="F130" s="229">
        <v>1</v>
      </c>
      <c r="G130" s="227">
        <v>2</v>
      </c>
      <c r="H130" s="227">
        <v>1</v>
      </c>
      <c r="I130" s="228">
        <f>H130+G130+F130</f>
        <v>4</v>
      </c>
      <c r="J130" s="274">
        <f>IF($I130&gt;0,(IF($I130&lt;4,"X",""))," ")</f>
      </c>
      <c r="K130" s="486" t="str">
        <f>IF($I130&gt;3,(IF($I130&lt;6,"X",""))," ")</f>
        <v>X</v>
      </c>
      <c r="L130" s="486" t="str">
        <f>IF($I130&gt;5,(IF($I130&lt;8,"X",""))," ")</f>
        <v> </v>
      </c>
      <c r="M130" s="525" t="str">
        <f>IF($I130&gt;7,(IF($I130&lt;12,"X",""))," ")</f>
        <v> </v>
      </c>
      <c r="N130" s="524" t="s">
        <v>621</v>
      </c>
      <c r="O130" s="274"/>
      <c r="P130" s="272"/>
      <c r="Q130" s="272"/>
      <c r="R130" s="272"/>
      <c r="S130" s="272"/>
      <c r="T130" s="272" t="s">
        <v>3</v>
      </c>
      <c r="U130" s="275" t="s">
        <v>3</v>
      </c>
      <c r="V130" s="486">
        <v>3</v>
      </c>
      <c r="W130" s="272">
        <v>1</v>
      </c>
      <c r="X130" s="272">
        <v>1</v>
      </c>
      <c r="Y130" s="543">
        <f>SUM(V130:X130)</f>
        <v>5</v>
      </c>
      <c r="Z130" s="274"/>
      <c r="AA130" s="272" t="s">
        <v>3</v>
      </c>
      <c r="AB130" s="272"/>
      <c r="AC130" s="275"/>
    </row>
    <row r="131" spans="2:29" ht="42.75" customHeight="1">
      <c r="B131" s="542" t="s">
        <v>104</v>
      </c>
      <c r="C131" s="233" t="s">
        <v>3</v>
      </c>
      <c r="D131" s="231"/>
      <c r="E131" s="294"/>
      <c r="F131" s="233">
        <v>2</v>
      </c>
      <c r="G131" s="231">
        <v>2</v>
      </c>
      <c r="H131" s="231">
        <v>1</v>
      </c>
      <c r="I131" s="232">
        <f>H131+G131+F131</f>
        <v>5</v>
      </c>
      <c r="J131" s="229">
        <f>IF($I131&gt;0,(IF($I131&lt;4,"X",""))," ")</f>
      </c>
      <c r="K131" s="226" t="str">
        <f>IF($I131&gt;3,(IF($I131&lt;6,"X",""))," ")</f>
        <v>X</v>
      </c>
      <c r="L131" s="226" t="str">
        <f>IF($I131&gt;5,(IF($I131&lt;8,"X",""))," ")</f>
        <v> </v>
      </c>
      <c r="M131" s="245" t="str">
        <f>IF($I131&gt;7,(IF($I131&lt;12,"X",""))," ")</f>
        <v> </v>
      </c>
      <c r="N131" s="541" t="s">
        <v>622</v>
      </c>
      <c r="O131" s="233" t="s">
        <v>3</v>
      </c>
      <c r="P131" s="231"/>
      <c r="Q131" s="231" t="s">
        <v>3</v>
      </c>
      <c r="R131" s="231"/>
      <c r="S131" s="231" t="s">
        <v>3</v>
      </c>
      <c r="T131" s="231" t="s">
        <v>3</v>
      </c>
      <c r="U131" s="232"/>
      <c r="V131" s="230">
        <v>2</v>
      </c>
      <c r="W131" s="231">
        <v>1</v>
      </c>
      <c r="X131" s="231">
        <v>1</v>
      </c>
      <c r="Y131" s="232">
        <f>SUM(V131:X131)</f>
        <v>4</v>
      </c>
      <c r="Z131" s="233"/>
      <c r="AA131" s="231" t="s">
        <v>3</v>
      </c>
      <c r="AB131" s="231"/>
      <c r="AC131" s="232"/>
    </row>
    <row r="132" spans="2:29" ht="21.75" customHeight="1" thickBot="1">
      <c r="B132" s="260"/>
      <c r="C132" s="237"/>
      <c r="D132" s="235"/>
      <c r="E132" s="236"/>
      <c r="F132" s="237"/>
      <c r="G132" s="235"/>
      <c r="H132" s="235"/>
      <c r="I132" s="236">
        <f>H132+G132+F132</f>
        <v>0</v>
      </c>
      <c r="J132" s="238" t="str">
        <f>IF($I132&gt;0,(IF($I132&lt;4,"X",""))," ")</f>
        <v> </v>
      </c>
      <c r="K132" s="239" t="str">
        <f>IF($I132&gt;3,(IF($I132&lt;6,"X",""))," ")</f>
        <v> </v>
      </c>
      <c r="L132" s="239" t="str">
        <f>IF($I132&gt;5,(IF($I132&lt;8,"X",""))," ")</f>
        <v> </v>
      </c>
      <c r="M132" s="256" t="str">
        <f>IF($I132&gt;7,(IF($I132&lt;12,"X",""))," ")</f>
        <v> </v>
      </c>
      <c r="N132" s="523"/>
      <c r="O132" s="237"/>
      <c r="P132" s="235"/>
      <c r="Q132" s="235"/>
      <c r="R132" s="235"/>
      <c r="S132" s="235"/>
      <c r="T132" s="235"/>
      <c r="U132" s="236"/>
      <c r="V132" s="234"/>
      <c r="W132" s="235"/>
      <c r="X132" s="235"/>
      <c r="Y132" s="295"/>
      <c r="Z132" s="237"/>
      <c r="AA132" s="235"/>
      <c r="AB132" s="235"/>
      <c r="AC132" s="236"/>
    </row>
    <row r="133" spans="2:29" ht="21.75" customHeight="1" thickBot="1">
      <c r="B133" s="242"/>
      <c r="C133" s="242"/>
      <c r="D133" s="242"/>
      <c r="E133" s="242"/>
      <c r="F133" s="242"/>
      <c r="G133" s="242"/>
      <c r="H133" s="744" t="s">
        <v>22</v>
      </c>
      <c r="I133" s="745"/>
      <c r="J133" s="10"/>
      <c r="K133" s="11" t="s">
        <v>3</v>
      </c>
      <c r="L133" s="45"/>
      <c r="M133" s="12"/>
      <c r="N133" s="243"/>
      <c r="X133" s="744" t="s">
        <v>22</v>
      </c>
      <c r="Y133" s="745"/>
      <c r="Z133" s="10"/>
      <c r="AA133" s="11" t="s">
        <v>3</v>
      </c>
      <c r="AB133" s="45"/>
      <c r="AC133" s="12"/>
    </row>
    <row r="134" spans="2:14" ht="21.75" customHeight="1" thickBot="1">
      <c r="B134" s="90"/>
      <c r="C134" s="90"/>
      <c r="D134" s="90"/>
      <c r="E134" s="90"/>
      <c r="F134" s="90"/>
      <c r="G134" s="90"/>
      <c r="H134" s="30"/>
      <c r="I134" s="30"/>
      <c r="J134" s="31"/>
      <c r="K134" s="31"/>
      <c r="L134" s="31"/>
      <c r="M134" s="31"/>
      <c r="N134" s="244"/>
    </row>
    <row r="135" spans="2:29" ht="21.75" customHeight="1" thickBot="1">
      <c r="B135" s="90"/>
      <c r="C135" s="90"/>
      <c r="D135" s="90"/>
      <c r="E135" s="90"/>
      <c r="F135" s="741" t="s">
        <v>14</v>
      </c>
      <c r="G135" s="742"/>
      <c r="H135" s="742"/>
      <c r="I135" s="743"/>
      <c r="J135" s="741" t="s">
        <v>15</v>
      </c>
      <c r="K135" s="742"/>
      <c r="L135" s="742"/>
      <c r="M135" s="743"/>
      <c r="N135" s="244"/>
      <c r="O135" s="784" t="s">
        <v>168</v>
      </c>
      <c r="P135" s="785"/>
      <c r="Q135" s="785"/>
      <c r="R135" s="785"/>
      <c r="S135" s="785"/>
      <c r="T135" s="785"/>
      <c r="U135" s="785"/>
      <c r="V135" s="741" t="s">
        <v>262</v>
      </c>
      <c r="W135" s="742"/>
      <c r="X135" s="742"/>
      <c r="Y135" s="743"/>
      <c r="Z135" s="741" t="s">
        <v>15</v>
      </c>
      <c r="AA135" s="742"/>
      <c r="AB135" s="742"/>
      <c r="AC135" s="743"/>
    </row>
    <row r="136" spans="2:29" ht="27.75" customHeight="1" thickBot="1">
      <c r="B136" s="9" t="s">
        <v>16</v>
      </c>
      <c r="C136" s="5" t="s">
        <v>13</v>
      </c>
      <c r="D136" s="6" t="s">
        <v>12</v>
      </c>
      <c r="E136" s="7" t="s">
        <v>11</v>
      </c>
      <c r="F136" s="5" t="s">
        <v>20</v>
      </c>
      <c r="G136" s="6" t="s">
        <v>10</v>
      </c>
      <c r="H136" s="8" t="s">
        <v>9</v>
      </c>
      <c r="I136" s="7" t="s">
        <v>19</v>
      </c>
      <c r="J136" s="5" t="s">
        <v>4</v>
      </c>
      <c r="K136" s="6" t="s">
        <v>5</v>
      </c>
      <c r="L136" s="6" t="s">
        <v>6</v>
      </c>
      <c r="M136" s="7" t="s">
        <v>7</v>
      </c>
      <c r="N136" s="9" t="s">
        <v>8</v>
      </c>
      <c r="O136" s="487" t="s">
        <v>205</v>
      </c>
      <c r="P136" s="488" t="s">
        <v>162</v>
      </c>
      <c r="Q136" s="488" t="s">
        <v>343</v>
      </c>
      <c r="R136" s="489" t="s">
        <v>164</v>
      </c>
      <c r="S136" s="489" t="s">
        <v>165</v>
      </c>
      <c r="T136" s="489" t="s">
        <v>166</v>
      </c>
      <c r="U136" s="488" t="s">
        <v>167</v>
      </c>
      <c r="V136" s="5" t="s">
        <v>20</v>
      </c>
      <c r="W136" s="6" t="s">
        <v>10</v>
      </c>
      <c r="X136" s="8" t="s">
        <v>9</v>
      </c>
      <c r="Y136" s="7" t="s">
        <v>19</v>
      </c>
      <c r="Z136" s="5" t="s">
        <v>4</v>
      </c>
      <c r="AA136" s="6" t="s">
        <v>5</v>
      </c>
      <c r="AB136" s="6" t="s">
        <v>6</v>
      </c>
      <c r="AC136" s="7" t="s">
        <v>7</v>
      </c>
    </row>
    <row r="137" spans="2:29" ht="21.75" customHeight="1" thickBot="1">
      <c r="B137" s="738" t="s">
        <v>42</v>
      </c>
      <c r="C137" s="739"/>
      <c r="D137" s="739"/>
      <c r="E137" s="739"/>
      <c r="F137" s="739"/>
      <c r="G137" s="739"/>
      <c r="H137" s="739"/>
      <c r="I137" s="739"/>
      <c r="J137" s="739"/>
      <c r="K137" s="739"/>
      <c r="L137" s="739"/>
      <c r="M137" s="739"/>
      <c r="N137" s="739"/>
      <c r="O137" s="754"/>
      <c r="P137" s="754"/>
      <c r="Q137" s="754"/>
      <c r="R137" s="754"/>
      <c r="S137" s="754"/>
      <c r="T137" s="754"/>
      <c r="U137" s="754"/>
      <c r="V137" s="754"/>
      <c r="W137" s="754"/>
      <c r="X137" s="754"/>
      <c r="Y137" s="754"/>
      <c r="Z137" s="754"/>
      <c r="AA137" s="754"/>
      <c r="AB137" s="754"/>
      <c r="AC137" s="755"/>
    </row>
    <row r="138" spans="1:29" s="527" customFormat="1" ht="21.75" customHeight="1" thickBot="1">
      <c r="A138" s="537"/>
      <c r="B138" s="526" t="s">
        <v>43</v>
      </c>
      <c r="C138" s="535"/>
      <c r="D138" s="229" t="s">
        <v>3</v>
      </c>
      <c r="E138" s="536"/>
      <c r="F138" s="535"/>
      <c r="G138" s="534"/>
      <c r="H138" s="534"/>
      <c r="I138" s="533"/>
      <c r="J138" s="535"/>
      <c r="K138" s="540"/>
      <c r="L138" s="540"/>
      <c r="M138" s="539"/>
      <c r="N138" s="531"/>
      <c r="O138" s="530"/>
      <c r="P138" s="529"/>
      <c r="Q138" s="529"/>
      <c r="R138" s="529"/>
      <c r="S138" s="529"/>
      <c r="T138" s="529"/>
      <c r="U138" s="528"/>
      <c r="V138" s="532"/>
      <c r="W138" s="529"/>
      <c r="X138" s="529"/>
      <c r="Y138" s="529"/>
      <c r="Z138" s="529"/>
      <c r="AA138" s="529"/>
      <c r="AB138" s="529"/>
      <c r="AC138" s="528"/>
    </row>
    <row r="139" spans="2:29" ht="21.75" customHeight="1" thickBot="1">
      <c r="B139" s="243"/>
      <c r="C139" s="242"/>
      <c r="D139" s="242"/>
      <c r="E139" s="242"/>
      <c r="F139" s="242"/>
      <c r="G139" s="242"/>
      <c r="H139" s="744" t="s">
        <v>22</v>
      </c>
      <c r="I139" s="745"/>
      <c r="J139" s="10"/>
      <c r="K139" s="11"/>
      <c r="L139" s="45"/>
      <c r="M139" s="12"/>
      <c r="N139" s="243"/>
      <c r="X139" s="744" t="s">
        <v>22</v>
      </c>
      <c r="Y139" s="745"/>
      <c r="Z139" s="10"/>
      <c r="AA139" s="11"/>
      <c r="AB139" s="45"/>
      <c r="AC139" s="12"/>
    </row>
    <row r="140" spans="2:14" ht="21.75" customHeight="1" thickBot="1">
      <c r="B140" s="90"/>
      <c r="C140" s="90"/>
      <c r="D140" s="90"/>
      <c r="E140" s="90"/>
      <c r="F140" s="90"/>
      <c r="G140" s="90"/>
      <c r="H140" s="30"/>
      <c r="I140" s="30"/>
      <c r="J140" s="31"/>
      <c r="K140" s="31"/>
      <c r="L140" s="31"/>
      <c r="M140" s="31"/>
      <c r="N140" s="244"/>
    </row>
    <row r="141" spans="2:29" ht="21.75" customHeight="1" thickBot="1">
      <c r="B141" s="90"/>
      <c r="C141" s="90"/>
      <c r="D141" s="90"/>
      <c r="E141" s="90"/>
      <c r="F141" s="741" t="s">
        <v>14</v>
      </c>
      <c r="G141" s="742"/>
      <c r="H141" s="742"/>
      <c r="I141" s="743"/>
      <c r="J141" s="741" t="s">
        <v>15</v>
      </c>
      <c r="K141" s="742"/>
      <c r="L141" s="742"/>
      <c r="M141" s="743"/>
      <c r="N141" s="244"/>
      <c r="O141" s="784" t="s">
        <v>168</v>
      </c>
      <c r="P141" s="785"/>
      <c r="Q141" s="785"/>
      <c r="R141" s="785"/>
      <c r="S141" s="785"/>
      <c r="T141" s="785"/>
      <c r="U141" s="785"/>
      <c r="V141" s="741" t="s">
        <v>262</v>
      </c>
      <c r="W141" s="742"/>
      <c r="X141" s="742"/>
      <c r="Y141" s="743"/>
      <c r="Z141" s="741" t="s">
        <v>15</v>
      </c>
      <c r="AA141" s="742"/>
      <c r="AB141" s="742"/>
      <c r="AC141" s="743"/>
    </row>
    <row r="142" spans="2:29" ht="27.75" customHeight="1" thickBot="1">
      <c r="B142" s="9" t="s">
        <v>16</v>
      </c>
      <c r="C142" s="5" t="s">
        <v>13</v>
      </c>
      <c r="D142" s="6" t="s">
        <v>12</v>
      </c>
      <c r="E142" s="7" t="s">
        <v>11</v>
      </c>
      <c r="F142" s="5" t="s">
        <v>20</v>
      </c>
      <c r="G142" s="6" t="s">
        <v>10</v>
      </c>
      <c r="H142" s="8" t="s">
        <v>9</v>
      </c>
      <c r="I142" s="7" t="s">
        <v>19</v>
      </c>
      <c r="J142" s="5" t="s">
        <v>4</v>
      </c>
      <c r="K142" s="6" t="s">
        <v>5</v>
      </c>
      <c r="L142" s="6" t="s">
        <v>6</v>
      </c>
      <c r="M142" s="7" t="s">
        <v>7</v>
      </c>
      <c r="N142" s="9" t="s">
        <v>8</v>
      </c>
      <c r="O142" s="487" t="s">
        <v>205</v>
      </c>
      <c r="P142" s="488" t="s">
        <v>162</v>
      </c>
      <c r="Q142" s="488" t="s">
        <v>343</v>
      </c>
      <c r="R142" s="489" t="s">
        <v>164</v>
      </c>
      <c r="S142" s="489" t="s">
        <v>165</v>
      </c>
      <c r="T142" s="489" t="s">
        <v>166</v>
      </c>
      <c r="U142" s="488" t="s">
        <v>167</v>
      </c>
      <c r="V142" s="5" t="s">
        <v>20</v>
      </c>
      <c r="W142" s="6" t="s">
        <v>10</v>
      </c>
      <c r="X142" s="8" t="s">
        <v>9</v>
      </c>
      <c r="Y142" s="7" t="s">
        <v>19</v>
      </c>
      <c r="Z142" s="5" t="s">
        <v>4</v>
      </c>
      <c r="AA142" s="6" t="s">
        <v>5</v>
      </c>
      <c r="AB142" s="6" t="s">
        <v>6</v>
      </c>
      <c r="AC142" s="7" t="s">
        <v>7</v>
      </c>
    </row>
    <row r="143" spans="2:29" ht="21.75" customHeight="1" thickBot="1">
      <c r="B143" s="738" t="s">
        <v>44</v>
      </c>
      <c r="C143" s="739"/>
      <c r="D143" s="739"/>
      <c r="E143" s="739"/>
      <c r="F143" s="739"/>
      <c r="G143" s="739"/>
      <c r="H143" s="739"/>
      <c r="I143" s="739"/>
      <c r="J143" s="739"/>
      <c r="K143" s="739"/>
      <c r="L143" s="739"/>
      <c r="M143" s="739"/>
      <c r="N143" s="739"/>
      <c r="O143" s="754"/>
      <c r="P143" s="754"/>
      <c r="Q143" s="754"/>
      <c r="R143" s="754"/>
      <c r="S143" s="754"/>
      <c r="T143" s="754"/>
      <c r="U143" s="754"/>
      <c r="V143" s="754"/>
      <c r="W143" s="754"/>
      <c r="X143" s="754"/>
      <c r="Y143" s="754"/>
      <c r="Z143" s="754"/>
      <c r="AA143" s="754"/>
      <c r="AB143" s="754"/>
      <c r="AC143" s="755"/>
    </row>
    <row r="144" spans="1:29" s="527" customFormat="1" ht="21.75" customHeight="1" thickBot="1">
      <c r="A144" s="537"/>
      <c r="B144" s="526" t="s">
        <v>45</v>
      </c>
      <c r="C144" s="535"/>
      <c r="D144" s="229" t="s">
        <v>3</v>
      </c>
      <c r="E144" s="536"/>
      <c r="F144" s="535"/>
      <c r="G144" s="534"/>
      <c r="H144" s="534"/>
      <c r="I144" s="533"/>
      <c r="J144" s="535"/>
      <c r="K144" s="540"/>
      <c r="L144" s="540"/>
      <c r="M144" s="539"/>
      <c r="N144" s="531"/>
      <c r="O144" s="530"/>
      <c r="P144" s="529"/>
      <c r="Q144" s="529"/>
      <c r="R144" s="529"/>
      <c r="S144" s="529"/>
      <c r="T144" s="529"/>
      <c r="U144" s="528"/>
      <c r="V144" s="532"/>
      <c r="W144" s="529"/>
      <c r="X144" s="529"/>
      <c r="Y144" s="529"/>
      <c r="Z144" s="529"/>
      <c r="AA144" s="529"/>
      <c r="AB144" s="529"/>
      <c r="AC144" s="528"/>
    </row>
    <row r="145" spans="1:29" ht="21.75" customHeight="1" thickBot="1">
      <c r="A145" s="1"/>
      <c r="B145" s="242"/>
      <c r="C145" s="242"/>
      <c r="D145" s="242"/>
      <c r="E145" s="242"/>
      <c r="F145" s="242"/>
      <c r="G145" s="242"/>
      <c r="H145" s="744" t="s">
        <v>22</v>
      </c>
      <c r="I145" s="745"/>
      <c r="J145" s="10"/>
      <c r="K145" s="11"/>
      <c r="L145" s="45"/>
      <c r="M145" s="12"/>
      <c r="N145" s="243"/>
      <c r="X145" s="744" t="s">
        <v>22</v>
      </c>
      <c r="Y145" s="745"/>
      <c r="Z145" s="10"/>
      <c r="AA145" s="11"/>
      <c r="AB145" s="45"/>
      <c r="AC145" s="12"/>
    </row>
    <row r="146" spans="1:14" ht="21.75" customHeight="1" thickBot="1">
      <c r="A146" s="1"/>
      <c r="B146" s="90"/>
      <c r="C146" s="90"/>
      <c r="D146" s="90"/>
      <c r="E146" s="90"/>
      <c r="F146" s="90"/>
      <c r="G146" s="90"/>
      <c r="H146" s="30"/>
      <c r="I146" s="30"/>
      <c r="J146" s="31"/>
      <c r="K146" s="31"/>
      <c r="L146" s="31"/>
      <c r="M146" s="31"/>
      <c r="N146" s="244"/>
    </row>
    <row r="147" spans="1:29" ht="21.75" customHeight="1" thickBot="1">
      <c r="A147" s="1"/>
      <c r="B147" s="90"/>
      <c r="C147" s="90"/>
      <c r="D147" s="90"/>
      <c r="E147" s="90"/>
      <c r="F147" s="741" t="s">
        <v>14</v>
      </c>
      <c r="G147" s="742"/>
      <c r="H147" s="742"/>
      <c r="I147" s="743"/>
      <c r="J147" s="741" t="s">
        <v>15</v>
      </c>
      <c r="K147" s="742"/>
      <c r="L147" s="742"/>
      <c r="M147" s="743"/>
      <c r="N147" s="244"/>
      <c r="O147" s="784" t="s">
        <v>168</v>
      </c>
      <c r="P147" s="785"/>
      <c r="Q147" s="785"/>
      <c r="R147" s="785"/>
      <c r="S147" s="785"/>
      <c r="T147" s="785"/>
      <c r="U147" s="785"/>
      <c r="V147" s="741" t="s">
        <v>262</v>
      </c>
      <c r="W147" s="742"/>
      <c r="X147" s="742"/>
      <c r="Y147" s="743"/>
      <c r="Z147" s="741" t="s">
        <v>15</v>
      </c>
      <c r="AA147" s="742"/>
      <c r="AB147" s="742"/>
      <c r="AC147" s="743"/>
    </row>
    <row r="148" spans="1:29" ht="27.75" customHeight="1" thickBot="1">
      <c r="A148" s="1"/>
      <c r="B148" s="9" t="s">
        <v>16</v>
      </c>
      <c r="C148" s="5" t="s">
        <v>13</v>
      </c>
      <c r="D148" s="6" t="s">
        <v>12</v>
      </c>
      <c r="E148" s="7" t="s">
        <v>11</v>
      </c>
      <c r="F148" s="5" t="s">
        <v>20</v>
      </c>
      <c r="G148" s="6" t="s">
        <v>10</v>
      </c>
      <c r="H148" s="8" t="s">
        <v>9</v>
      </c>
      <c r="I148" s="7" t="s">
        <v>19</v>
      </c>
      <c r="J148" s="5" t="s">
        <v>4</v>
      </c>
      <c r="K148" s="6" t="s">
        <v>5</v>
      </c>
      <c r="L148" s="6" t="s">
        <v>6</v>
      </c>
      <c r="M148" s="7" t="s">
        <v>7</v>
      </c>
      <c r="N148" s="9" t="s">
        <v>8</v>
      </c>
      <c r="O148" s="487" t="s">
        <v>205</v>
      </c>
      <c r="P148" s="488" t="s">
        <v>162</v>
      </c>
      <c r="Q148" s="488" t="s">
        <v>343</v>
      </c>
      <c r="R148" s="489" t="s">
        <v>164</v>
      </c>
      <c r="S148" s="489" t="s">
        <v>165</v>
      </c>
      <c r="T148" s="489" t="s">
        <v>166</v>
      </c>
      <c r="U148" s="488" t="s">
        <v>167</v>
      </c>
      <c r="V148" s="5" t="s">
        <v>20</v>
      </c>
      <c r="W148" s="6" t="s">
        <v>10</v>
      </c>
      <c r="X148" s="8" t="s">
        <v>9</v>
      </c>
      <c r="Y148" s="7" t="s">
        <v>19</v>
      </c>
      <c r="Z148" s="5" t="s">
        <v>4</v>
      </c>
      <c r="AA148" s="6" t="s">
        <v>5</v>
      </c>
      <c r="AB148" s="6" t="s">
        <v>6</v>
      </c>
      <c r="AC148" s="7" t="s">
        <v>7</v>
      </c>
    </row>
    <row r="149" spans="1:29" ht="21.75" customHeight="1" thickBot="1">
      <c r="A149" s="1"/>
      <c r="B149" s="738" t="s">
        <v>46</v>
      </c>
      <c r="C149" s="739"/>
      <c r="D149" s="739"/>
      <c r="E149" s="739"/>
      <c r="F149" s="739"/>
      <c r="G149" s="739"/>
      <c r="H149" s="739"/>
      <c r="I149" s="739"/>
      <c r="J149" s="739"/>
      <c r="K149" s="739"/>
      <c r="L149" s="739"/>
      <c r="M149" s="739"/>
      <c r="N149" s="739"/>
      <c r="O149" s="754"/>
      <c r="P149" s="754"/>
      <c r="Q149" s="754"/>
      <c r="R149" s="754"/>
      <c r="S149" s="754"/>
      <c r="T149" s="754"/>
      <c r="U149" s="754"/>
      <c r="V149" s="754"/>
      <c r="W149" s="754"/>
      <c r="X149" s="754"/>
      <c r="Y149" s="754"/>
      <c r="Z149" s="754"/>
      <c r="AA149" s="754"/>
      <c r="AB149" s="754"/>
      <c r="AC149" s="755"/>
    </row>
    <row r="150" spans="1:29" ht="21.75" customHeight="1">
      <c r="A150" s="1"/>
      <c r="B150" s="526" t="s">
        <v>47</v>
      </c>
      <c r="C150" s="229" t="s">
        <v>3</v>
      </c>
      <c r="D150" s="227"/>
      <c r="E150" s="302"/>
      <c r="F150" s="229">
        <v>2</v>
      </c>
      <c r="G150" s="227">
        <v>2</v>
      </c>
      <c r="H150" s="227">
        <v>1</v>
      </c>
      <c r="I150" s="228">
        <f>H150+G150+F150</f>
        <v>5</v>
      </c>
      <c r="J150" s="274">
        <f>IF($I150&gt;0,(IF($I150&lt;4,"X",""))," ")</f>
      </c>
      <c r="K150" s="486" t="str">
        <f>IF($I150&gt;3,(IF($I150&lt;6,"X",""))," ")</f>
        <v>X</v>
      </c>
      <c r="L150" s="486" t="str">
        <f>IF($I150&gt;5,(IF($I150&lt;8,"X",""))," ")</f>
        <v> </v>
      </c>
      <c r="M150" s="525" t="str">
        <f>IF($I150&gt;7,(IF($I150&lt;12,"X",""))," ")</f>
        <v> </v>
      </c>
      <c r="N150" s="524" t="s">
        <v>623</v>
      </c>
      <c r="O150" s="274"/>
      <c r="P150" s="272"/>
      <c r="Q150" s="272" t="s">
        <v>3</v>
      </c>
      <c r="R150" s="272"/>
      <c r="S150" s="272"/>
      <c r="T150" s="272" t="s">
        <v>3</v>
      </c>
      <c r="U150" s="293" t="s">
        <v>3</v>
      </c>
      <c r="V150" s="274">
        <v>2</v>
      </c>
      <c r="W150" s="272">
        <v>1</v>
      </c>
      <c r="X150" s="272">
        <v>1</v>
      </c>
      <c r="Y150" s="275">
        <f>SUM(V150:X150)</f>
        <v>4</v>
      </c>
      <c r="Z150" s="486"/>
      <c r="AA150" s="272" t="s">
        <v>3</v>
      </c>
      <c r="AB150" s="272"/>
      <c r="AC150" s="275"/>
    </row>
    <row r="151" spans="2:29" s="101" customFormat="1" ht="50.25" customHeight="1">
      <c r="B151" s="402" t="s">
        <v>326</v>
      </c>
      <c r="C151" s="336" t="s">
        <v>3</v>
      </c>
      <c r="D151" s="327"/>
      <c r="E151" s="395"/>
      <c r="F151" s="336">
        <v>1</v>
      </c>
      <c r="G151" s="327">
        <v>2</v>
      </c>
      <c r="H151" s="327">
        <v>2</v>
      </c>
      <c r="I151" s="339">
        <f>H151+G151+F151</f>
        <v>5</v>
      </c>
      <c r="J151" s="385"/>
      <c r="K151" s="384" t="str">
        <f>IF($I151&gt;3,(IF($I151&lt;6,"X",""))," ")</f>
        <v>X</v>
      </c>
      <c r="L151" s="384" t="str">
        <f>IF($I151&gt;5,(IF($I151&lt;8,"X",""))," ")</f>
        <v> </v>
      </c>
      <c r="M151" s="383" t="str">
        <f>IF($I151&gt;7,(IF($I151&lt;12,"X",""))," ")</f>
        <v> </v>
      </c>
      <c r="N151" s="365" t="s">
        <v>454</v>
      </c>
      <c r="O151" s="250" t="s">
        <v>3</v>
      </c>
      <c r="P151" s="205"/>
      <c r="Q151" s="205" t="s">
        <v>3</v>
      </c>
      <c r="R151" s="205"/>
      <c r="S151" s="205"/>
      <c r="T151" s="205" t="s">
        <v>3</v>
      </c>
      <c r="U151" s="249"/>
      <c r="V151" s="233">
        <v>1</v>
      </c>
      <c r="W151" s="231">
        <v>2</v>
      </c>
      <c r="X151" s="231">
        <v>1</v>
      </c>
      <c r="Y151" s="232">
        <f>SUM(V151:X151)</f>
        <v>4</v>
      </c>
      <c r="Z151" s="233"/>
      <c r="AA151" s="231" t="s">
        <v>3</v>
      </c>
      <c r="AB151" s="231"/>
      <c r="AC151" s="232"/>
    </row>
    <row r="152" spans="2:29" s="101" customFormat="1" ht="50.25" customHeight="1">
      <c r="B152" s="402" t="s">
        <v>325</v>
      </c>
      <c r="C152" s="336" t="s">
        <v>3</v>
      </c>
      <c r="D152" s="327"/>
      <c r="E152" s="395"/>
      <c r="F152" s="336">
        <v>1</v>
      </c>
      <c r="G152" s="327">
        <v>2</v>
      </c>
      <c r="H152" s="327">
        <v>2</v>
      </c>
      <c r="I152" s="339">
        <f>H152+G152+F152</f>
        <v>5</v>
      </c>
      <c r="J152" s="385"/>
      <c r="K152" s="384" t="str">
        <f>IF($I152&gt;3,(IF($I152&lt;6,"X",""))," ")</f>
        <v>X</v>
      </c>
      <c r="L152" s="384" t="str">
        <f>IF($I152&gt;5,(IF($I152&lt;8,"X",""))," ")</f>
        <v> </v>
      </c>
      <c r="M152" s="383" t="str">
        <f>IF($I152&gt;7,(IF($I152&lt;12,"X",""))," ")</f>
        <v> </v>
      </c>
      <c r="N152" s="466" t="s">
        <v>380</v>
      </c>
      <c r="O152" s="250" t="s">
        <v>3</v>
      </c>
      <c r="P152" s="205"/>
      <c r="Q152" s="205" t="s">
        <v>3</v>
      </c>
      <c r="R152" s="205"/>
      <c r="S152" s="205"/>
      <c r="T152" s="205" t="s">
        <v>3</v>
      </c>
      <c r="U152" s="249"/>
      <c r="V152" s="233">
        <v>1</v>
      </c>
      <c r="W152" s="231">
        <v>2</v>
      </c>
      <c r="X152" s="231">
        <v>1</v>
      </c>
      <c r="Y152" s="232">
        <f>SUM(V152:X152)</f>
        <v>4</v>
      </c>
      <c r="Z152" s="233"/>
      <c r="AA152" s="231" t="s">
        <v>3</v>
      </c>
      <c r="AB152" s="231"/>
      <c r="AC152" s="232"/>
    </row>
    <row r="153" spans="2:29" s="101" customFormat="1" ht="50.25" customHeight="1">
      <c r="B153" s="402" t="s">
        <v>324</v>
      </c>
      <c r="C153" s="336" t="s">
        <v>3</v>
      </c>
      <c r="D153" s="327"/>
      <c r="E153" s="395"/>
      <c r="F153" s="336">
        <v>1</v>
      </c>
      <c r="G153" s="327">
        <v>2</v>
      </c>
      <c r="H153" s="327">
        <v>2</v>
      </c>
      <c r="I153" s="339">
        <f>H153+G153+F153</f>
        <v>5</v>
      </c>
      <c r="J153" s="385"/>
      <c r="K153" s="384" t="str">
        <f>IF($I153&gt;3,(IF($I153&lt;6,"X",""))," ")</f>
        <v>X</v>
      </c>
      <c r="L153" s="384" t="str">
        <f>IF($I153&gt;5,(IF($I153&lt;8,"X",""))," ")</f>
        <v> </v>
      </c>
      <c r="M153" s="383" t="str">
        <f>IF($I153&gt;7,(IF($I153&lt;12,"X",""))," ")</f>
        <v> </v>
      </c>
      <c r="N153" s="365" t="s">
        <v>455</v>
      </c>
      <c r="O153" s="250" t="s">
        <v>3</v>
      </c>
      <c r="P153" s="205"/>
      <c r="Q153" s="205" t="s">
        <v>3</v>
      </c>
      <c r="R153" s="205"/>
      <c r="S153" s="205"/>
      <c r="T153" s="205" t="s">
        <v>3</v>
      </c>
      <c r="U153" s="249"/>
      <c r="V153" s="233">
        <v>1</v>
      </c>
      <c r="W153" s="231">
        <v>2</v>
      </c>
      <c r="X153" s="231">
        <v>1</v>
      </c>
      <c r="Y153" s="232">
        <f>SUM(V153:X153)</f>
        <v>4</v>
      </c>
      <c r="Z153" s="233"/>
      <c r="AA153" s="231" t="s">
        <v>3</v>
      </c>
      <c r="AB153" s="231"/>
      <c r="AC153" s="232"/>
    </row>
    <row r="154" spans="2:29" s="101" customFormat="1" ht="50.25" customHeight="1" thickBot="1">
      <c r="B154" s="390" t="s">
        <v>323</v>
      </c>
      <c r="C154" s="337" t="s">
        <v>3</v>
      </c>
      <c r="D154" s="331"/>
      <c r="E154" s="340"/>
      <c r="F154" s="337">
        <v>1</v>
      </c>
      <c r="G154" s="331">
        <v>2</v>
      </c>
      <c r="H154" s="331">
        <v>1</v>
      </c>
      <c r="I154" s="340">
        <f>H154+G154+F154</f>
        <v>4</v>
      </c>
      <c r="J154" s="371">
        <f>IF($I154&gt;0,(IF($I154&lt;4,"X",""))," ")</f>
      </c>
      <c r="K154" s="370" t="str">
        <f>IF($I154&gt;3,(IF($I154&lt;6,"X",""))," ")</f>
        <v>X</v>
      </c>
      <c r="L154" s="370" t="str">
        <f>IF($I154&gt;5,(IF($I154&lt;8,"X",""))," ")</f>
        <v> </v>
      </c>
      <c r="M154" s="369" t="str">
        <f>IF($I154&gt;7,(IF($I154&lt;12,"X",""))," ")</f>
        <v> </v>
      </c>
      <c r="N154" s="473" t="s">
        <v>381</v>
      </c>
      <c r="O154" s="207" t="s">
        <v>3</v>
      </c>
      <c r="P154" s="165"/>
      <c r="Q154" s="165" t="s">
        <v>3</v>
      </c>
      <c r="R154" s="165"/>
      <c r="S154" s="165"/>
      <c r="T154" s="165"/>
      <c r="U154" s="284"/>
      <c r="V154" s="237">
        <v>1</v>
      </c>
      <c r="W154" s="235">
        <v>1</v>
      </c>
      <c r="X154" s="235">
        <v>1</v>
      </c>
      <c r="Y154" s="236">
        <f>SUM(V154:X154)</f>
        <v>3</v>
      </c>
      <c r="Z154" s="237" t="s">
        <v>3</v>
      </c>
      <c r="AA154" s="235"/>
      <c r="AB154" s="235"/>
      <c r="AC154" s="236"/>
    </row>
    <row r="155" spans="1:29" ht="21.75" customHeight="1" thickBot="1">
      <c r="A155" s="1"/>
      <c r="B155" s="242"/>
      <c r="C155" s="242"/>
      <c r="D155" s="242"/>
      <c r="E155" s="242"/>
      <c r="F155" s="242"/>
      <c r="G155" s="242"/>
      <c r="H155" s="744" t="s">
        <v>22</v>
      </c>
      <c r="I155" s="745"/>
      <c r="J155" s="10"/>
      <c r="K155" s="11" t="s">
        <v>3</v>
      </c>
      <c r="L155" s="45"/>
      <c r="M155" s="12"/>
      <c r="N155" s="243"/>
      <c r="X155" s="744" t="s">
        <v>22</v>
      </c>
      <c r="Y155" s="745"/>
      <c r="Z155" s="10"/>
      <c r="AA155" s="11" t="s">
        <v>3</v>
      </c>
      <c r="AB155" s="45"/>
      <c r="AC155" s="12"/>
    </row>
    <row r="156" spans="1:14" ht="21.75" customHeight="1" thickBot="1">
      <c r="A156" s="1"/>
      <c r="B156" s="90"/>
      <c r="C156" s="90"/>
      <c r="D156" s="90"/>
      <c r="E156" s="90"/>
      <c r="F156" s="90"/>
      <c r="G156" s="90"/>
      <c r="H156" s="30"/>
      <c r="I156" s="30"/>
      <c r="J156" s="31"/>
      <c r="K156" s="31"/>
      <c r="L156" s="31"/>
      <c r="M156" s="31"/>
      <c r="N156" s="244"/>
    </row>
    <row r="157" spans="1:29" ht="21.75" customHeight="1" thickBot="1">
      <c r="A157" s="1"/>
      <c r="B157" s="90"/>
      <c r="C157" s="90"/>
      <c r="D157" s="90"/>
      <c r="E157" s="90"/>
      <c r="F157" s="741" t="s">
        <v>14</v>
      </c>
      <c r="G157" s="742"/>
      <c r="H157" s="742"/>
      <c r="I157" s="743"/>
      <c r="J157" s="741" t="s">
        <v>15</v>
      </c>
      <c r="K157" s="742"/>
      <c r="L157" s="742"/>
      <c r="M157" s="743"/>
      <c r="N157" s="244"/>
      <c r="O157" s="784" t="s">
        <v>168</v>
      </c>
      <c r="P157" s="785"/>
      <c r="Q157" s="785"/>
      <c r="R157" s="785"/>
      <c r="S157" s="785"/>
      <c r="T157" s="785"/>
      <c r="U157" s="785"/>
      <c r="V157" s="741" t="s">
        <v>262</v>
      </c>
      <c r="W157" s="742"/>
      <c r="X157" s="742"/>
      <c r="Y157" s="743"/>
      <c r="Z157" s="741" t="s">
        <v>15</v>
      </c>
      <c r="AA157" s="742"/>
      <c r="AB157" s="742"/>
      <c r="AC157" s="743"/>
    </row>
    <row r="158" spans="1:29" ht="27.75" customHeight="1" thickBot="1">
      <c r="A158" s="1"/>
      <c r="B158" s="9" t="s">
        <v>16</v>
      </c>
      <c r="C158" s="5" t="s">
        <v>13</v>
      </c>
      <c r="D158" s="6" t="s">
        <v>12</v>
      </c>
      <c r="E158" s="7" t="s">
        <v>11</v>
      </c>
      <c r="F158" s="5" t="s">
        <v>20</v>
      </c>
      <c r="G158" s="6" t="s">
        <v>10</v>
      </c>
      <c r="H158" s="8" t="s">
        <v>9</v>
      </c>
      <c r="I158" s="7" t="s">
        <v>19</v>
      </c>
      <c r="J158" s="5" t="s">
        <v>4</v>
      </c>
      <c r="K158" s="6" t="s">
        <v>5</v>
      </c>
      <c r="L158" s="6" t="s">
        <v>6</v>
      </c>
      <c r="M158" s="7" t="s">
        <v>7</v>
      </c>
      <c r="N158" s="9" t="s">
        <v>8</v>
      </c>
      <c r="O158" s="487" t="s">
        <v>205</v>
      </c>
      <c r="P158" s="488" t="s">
        <v>162</v>
      </c>
      <c r="Q158" s="488" t="s">
        <v>343</v>
      </c>
      <c r="R158" s="489" t="s">
        <v>164</v>
      </c>
      <c r="S158" s="489" t="s">
        <v>165</v>
      </c>
      <c r="T158" s="489" t="s">
        <v>166</v>
      </c>
      <c r="U158" s="488" t="s">
        <v>167</v>
      </c>
      <c r="V158" s="5" t="s">
        <v>20</v>
      </c>
      <c r="W158" s="6" t="s">
        <v>10</v>
      </c>
      <c r="X158" s="8" t="s">
        <v>9</v>
      </c>
      <c r="Y158" s="7" t="s">
        <v>19</v>
      </c>
      <c r="Z158" s="5" t="s">
        <v>4</v>
      </c>
      <c r="AA158" s="6" t="s">
        <v>5</v>
      </c>
      <c r="AB158" s="6" t="s">
        <v>6</v>
      </c>
      <c r="AC158" s="7" t="s">
        <v>7</v>
      </c>
    </row>
    <row r="159" spans="1:29" ht="21.75" customHeight="1" thickBot="1">
      <c r="A159" s="1"/>
      <c r="B159" s="738" t="s">
        <v>94</v>
      </c>
      <c r="C159" s="739"/>
      <c r="D159" s="739"/>
      <c r="E159" s="739"/>
      <c r="F159" s="739"/>
      <c r="G159" s="739"/>
      <c r="H159" s="739"/>
      <c r="I159" s="739"/>
      <c r="J159" s="739"/>
      <c r="K159" s="739"/>
      <c r="L159" s="739"/>
      <c r="M159" s="739"/>
      <c r="N159" s="739"/>
      <c r="O159" s="754"/>
      <c r="P159" s="754"/>
      <c r="Q159" s="754"/>
      <c r="R159" s="754"/>
      <c r="S159" s="754"/>
      <c r="T159" s="754"/>
      <c r="U159" s="754"/>
      <c r="V159" s="754"/>
      <c r="W159" s="754"/>
      <c r="X159" s="754"/>
      <c r="Y159" s="754"/>
      <c r="Z159" s="754"/>
      <c r="AA159" s="754"/>
      <c r="AB159" s="754"/>
      <c r="AC159" s="755"/>
    </row>
    <row r="160" spans="1:29" ht="45">
      <c r="A160" s="1"/>
      <c r="B160" s="401" t="s">
        <v>95</v>
      </c>
      <c r="C160" s="385" t="s">
        <v>3</v>
      </c>
      <c r="D160" s="387"/>
      <c r="E160" s="388"/>
      <c r="F160" s="385">
        <v>1</v>
      </c>
      <c r="G160" s="387">
        <v>2</v>
      </c>
      <c r="H160" s="387">
        <v>1</v>
      </c>
      <c r="I160" s="386">
        <f>H160+G160+F160</f>
        <v>4</v>
      </c>
      <c r="J160" s="385">
        <f>IF($I160&gt;0,(IF($I160&lt;4,"X",""))," ")</f>
      </c>
      <c r="K160" s="384" t="str">
        <f>IF($I160&gt;3,(IF($I160&lt;6,"X",""))," ")</f>
        <v>X</v>
      </c>
      <c r="L160" s="384" t="str">
        <f>IF($I160&gt;5,(IF($I160&lt;8,"X",""))," ")</f>
        <v> </v>
      </c>
      <c r="M160" s="383" t="str">
        <f>IF($I160&gt;7,(IF($I160&lt;12,"X",""))," ")</f>
        <v> </v>
      </c>
      <c r="N160" s="462" t="s">
        <v>498</v>
      </c>
      <c r="O160" s="206" t="s">
        <v>3</v>
      </c>
      <c r="P160" s="162"/>
      <c r="Q160" s="162" t="s">
        <v>3</v>
      </c>
      <c r="R160" s="162" t="s">
        <v>3</v>
      </c>
      <c r="S160" s="162"/>
      <c r="T160" s="162" t="s">
        <v>3</v>
      </c>
      <c r="U160" s="324"/>
      <c r="V160" s="274">
        <v>1</v>
      </c>
      <c r="W160" s="272">
        <v>1</v>
      </c>
      <c r="X160" s="272">
        <v>1</v>
      </c>
      <c r="Y160" s="275">
        <f>SUM(V160:X160)</f>
        <v>3</v>
      </c>
      <c r="Z160" s="274" t="s">
        <v>3</v>
      </c>
      <c r="AA160" s="272"/>
      <c r="AB160" s="272"/>
      <c r="AC160" s="275"/>
    </row>
    <row r="161" spans="1:29" ht="75">
      <c r="A161" s="1"/>
      <c r="B161" s="516" t="s">
        <v>529</v>
      </c>
      <c r="C161" s="441" t="s">
        <v>3</v>
      </c>
      <c r="D161" s="443"/>
      <c r="E161" s="517"/>
      <c r="F161" s="441">
        <v>1</v>
      </c>
      <c r="G161" s="443">
        <v>2</v>
      </c>
      <c r="H161" s="443">
        <v>1</v>
      </c>
      <c r="I161" s="442">
        <f>SUM(F161:H161)</f>
        <v>4</v>
      </c>
      <c r="J161" s="385">
        <f>IF($I161&gt;0,(IF($I161&lt;4,"X",""))," ")</f>
      </c>
      <c r="K161" s="384" t="str">
        <f>IF($I161&gt;3,(IF($I161&lt;6,"X",""))," ")</f>
        <v>X</v>
      </c>
      <c r="L161" s="384" t="str">
        <f>IF($I161&gt;5,(IF($I161&lt;8,"X",""))," ")</f>
        <v> </v>
      </c>
      <c r="M161" s="383" t="str">
        <f>IF($I161&gt;7,(IF($I161&lt;12,"X",""))," ")</f>
        <v> </v>
      </c>
      <c r="N161" s="348" t="s">
        <v>526</v>
      </c>
      <c r="O161" s="518" t="s">
        <v>3</v>
      </c>
      <c r="P161" s="519"/>
      <c r="Q161" s="519" t="s">
        <v>3</v>
      </c>
      <c r="R161" s="519"/>
      <c r="S161" s="519" t="s">
        <v>3</v>
      </c>
      <c r="T161" s="519" t="s">
        <v>3</v>
      </c>
      <c r="U161" s="520"/>
      <c r="V161" s="268">
        <v>1</v>
      </c>
      <c r="W161" s="266">
        <v>2</v>
      </c>
      <c r="X161" s="266">
        <v>1</v>
      </c>
      <c r="Y161" s="267">
        <f>SUM(V161:X161)</f>
        <v>4</v>
      </c>
      <c r="Z161" s="268"/>
      <c r="AA161" s="266" t="s">
        <v>3</v>
      </c>
      <c r="AB161" s="266"/>
      <c r="AC161" s="267"/>
    </row>
    <row r="162" spans="1:29" ht="45.75" thickBot="1">
      <c r="A162" s="1"/>
      <c r="B162" s="400" t="s">
        <v>48</v>
      </c>
      <c r="C162" s="363" t="s">
        <v>3</v>
      </c>
      <c r="D162" s="356"/>
      <c r="E162" s="399"/>
      <c r="F162" s="363">
        <v>1</v>
      </c>
      <c r="G162" s="356">
        <v>4</v>
      </c>
      <c r="H162" s="356">
        <v>1</v>
      </c>
      <c r="I162" s="398">
        <f>H162+G162+F162</f>
        <v>6</v>
      </c>
      <c r="J162" s="363">
        <f>IF($I162&gt;0,(IF($I162&lt;4,"X",""))," ")</f>
      </c>
      <c r="K162" s="397">
        <f>IF($I162&gt;3,(IF($I162&lt;6,"X",""))," ")</f>
      </c>
      <c r="L162" s="397" t="str">
        <f>IF($I162&gt;5,(IF($I162&lt;8,"X",""))," ")</f>
        <v>X</v>
      </c>
      <c r="M162" s="396" t="str">
        <f>IF($I162&gt;7,(IF($I162&lt;12,"X",""))," ")</f>
        <v> </v>
      </c>
      <c r="N162" s="471" t="s">
        <v>567</v>
      </c>
      <c r="O162" s="207" t="s">
        <v>3</v>
      </c>
      <c r="P162" s="165"/>
      <c r="Q162" s="165" t="s">
        <v>3</v>
      </c>
      <c r="R162" s="165"/>
      <c r="S162" s="165" t="s">
        <v>3</v>
      </c>
      <c r="T162" s="165"/>
      <c r="U162" s="284"/>
      <c r="V162" s="237">
        <v>2</v>
      </c>
      <c r="W162" s="235">
        <v>2</v>
      </c>
      <c r="X162" s="235">
        <v>1</v>
      </c>
      <c r="Y162" s="236">
        <f>SUM(V162:X162)</f>
        <v>5</v>
      </c>
      <c r="Z162" s="237"/>
      <c r="AA162" s="235" t="s">
        <v>3</v>
      </c>
      <c r="AB162" s="235"/>
      <c r="AC162" s="236"/>
    </row>
    <row r="163" spans="1:29" ht="21.75" customHeight="1" thickBot="1">
      <c r="A163" s="1"/>
      <c r="B163" s="242"/>
      <c r="C163" s="242"/>
      <c r="D163" s="242"/>
      <c r="E163" s="242"/>
      <c r="F163" s="242"/>
      <c r="G163" s="242"/>
      <c r="H163" s="744" t="s">
        <v>22</v>
      </c>
      <c r="I163" s="745"/>
      <c r="J163" s="10"/>
      <c r="K163" s="11"/>
      <c r="L163" s="45" t="s">
        <v>3</v>
      </c>
      <c r="M163" s="12"/>
      <c r="N163" s="243"/>
      <c r="X163" s="744" t="s">
        <v>22</v>
      </c>
      <c r="Y163" s="745"/>
      <c r="Z163" s="10"/>
      <c r="AA163" s="11" t="s">
        <v>3</v>
      </c>
      <c r="AB163" s="45"/>
      <c r="AC163" s="12"/>
    </row>
    <row r="164" spans="1:14" ht="21.75" customHeight="1" thickBot="1">
      <c r="A164" s="1"/>
      <c r="B164" s="90"/>
      <c r="C164" s="90"/>
      <c r="D164" s="90"/>
      <c r="E164" s="90"/>
      <c r="F164" s="90"/>
      <c r="G164" s="90"/>
      <c r="H164" s="36"/>
      <c r="I164" s="36"/>
      <c r="J164" s="32"/>
      <c r="K164" s="32"/>
      <c r="L164" s="32"/>
      <c r="M164" s="32"/>
      <c r="N164" s="244"/>
    </row>
    <row r="165" spans="1:29" ht="21.75" customHeight="1" thickBot="1">
      <c r="A165" s="1"/>
      <c r="B165" s="101"/>
      <c r="C165" s="103"/>
      <c r="D165" s="103"/>
      <c r="E165" s="103"/>
      <c r="F165" s="788" t="s">
        <v>14</v>
      </c>
      <c r="G165" s="789"/>
      <c r="H165" s="789"/>
      <c r="I165" s="790"/>
      <c r="J165" s="788" t="s">
        <v>15</v>
      </c>
      <c r="K165" s="789"/>
      <c r="L165" s="789"/>
      <c r="M165" s="790"/>
      <c r="N165" s="101"/>
      <c r="O165" s="784" t="s">
        <v>168</v>
      </c>
      <c r="P165" s="785"/>
      <c r="Q165" s="785"/>
      <c r="R165" s="785"/>
      <c r="S165" s="785"/>
      <c r="T165" s="785"/>
      <c r="U165" s="785"/>
      <c r="V165" s="741" t="s">
        <v>262</v>
      </c>
      <c r="W165" s="742"/>
      <c r="X165" s="742"/>
      <c r="Y165" s="743"/>
      <c r="Z165" s="741" t="s">
        <v>15</v>
      </c>
      <c r="AA165" s="742"/>
      <c r="AB165" s="742"/>
      <c r="AC165" s="743"/>
    </row>
    <row r="166" spans="1:29" ht="27.75" customHeight="1" thickBot="1">
      <c r="A166" s="1"/>
      <c r="B166" s="111" t="s">
        <v>16</v>
      </c>
      <c r="C166" s="113" t="s">
        <v>13</v>
      </c>
      <c r="D166" s="115" t="s">
        <v>12</v>
      </c>
      <c r="E166" s="114" t="s">
        <v>11</v>
      </c>
      <c r="F166" s="113" t="s">
        <v>20</v>
      </c>
      <c r="G166" s="115" t="s">
        <v>10</v>
      </c>
      <c r="H166" s="112" t="s">
        <v>9</v>
      </c>
      <c r="I166" s="114" t="s">
        <v>19</v>
      </c>
      <c r="J166" s="113" t="s">
        <v>4</v>
      </c>
      <c r="K166" s="115" t="s">
        <v>5</v>
      </c>
      <c r="L166" s="115" t="s">
        <v>6</v>
      </c>
      <c r="M166" s="114" t="s">
        <v>7</v>
      </c>
      <c r="N166" s="111" t="s">
        <v>8</v>
      </c>
      <c r="O166" s="487" t="s">
        <v>205</v>
      </c>
      <c r="P166" s="488" t="s">
        <v>162</v>
      </c>
      <c r="Q166" s="488" t="s">
        <v>343</v>
      </c>
      <c r="R166" s="489" t="s">
        <v>164</v>
      </c>
      <c r="S166" s="489" t="s">
        <v>165</v>
      </c>
      <c r="T166" s="489" t="s">
        <v>166</v>
      </c>
      <c r="U166" s="488" t="s">
        <v>167</v>
      </c>
      <c r="V166" s="5" t="s">
        <v>20</v>
      </c>
      <c r="W166" s="6" t="s">
        <v>10</v>
      </c>
      <c r="X166" s="8" t="s">
        <v>9</v>
      </c>
      <c r="Y166" s="7" t="s">
        <v>19</v>
      </c>
      <c r="Z166" s="5" t="s">
        <v>4</v>
      </c>
      <c r="AA166" s="6" t="s">
        <v>5</v>
      </c>
      <c r="AB166" s="6" t="s">
        <v>6</v>
      </c>
      <c r="AC166" s="7" t="s">
        <v>7</v>
      </c>
    </row>
    <row r="167" spans="1:29" ht="21.75" customHeight="1" thickBot="1">
      <c r="A167" s="1"/>
      <c r="B167" s="738" t="s">
        <v>260</v>
      </c>
      <c r="C167" s="739"/>
      <c r="D167" s="739"/>
      <c r="E167" s="739"/>
      <c r="F167" s="739"/>
      <c r="G167" s="739"/>
      <c r="H167" s="739"/>
      <c r="I167" s="739"/>
      <c r="J167" s="739"/>
      <c r="K167" s="739"/>
      <c r="L167" s="739"/>
      <c r="M167" s="739"/>
      <c r="N167" s="739"/>
      <c r="O167" s="739"/>
      <c r="P167" s="739"/>
      <c r="Q167" s="739"/>
      <c r="R167" s="739"/>
      <c r="S167" s="739"/>
      <c r="T167" s="739"/>
      <c r="U167" s="739"/>
      <c r="V167" s="739"/>
      <c r="W167" s="739"/>
      <c r="X167" s="739"/>
      <c r="Y167" s="739"/>
      <c r="Z167" s="739"/>
      <c r="AA167" s="739"/>
      <c r="AB167" s="739"/>
      <c r="AC167" s="740"/>
    </row>
    <row r="168" spans="1:29" s="101" customFormat="1" ht="100.5" customHeight="1">
      <c r="A168" s="374"/>
      <c r="B168" s="381" t="s">
        <v>97</v>
      </c>
      <c r="C168" s="385" t="s">
        <v>3</v>
      </c>
      <c r="D168" s="387"/>
      <c r="E168" s="388"/>
      <c r="F168" s="385">
        <v>1</v>
      </c>
      <c r="G168" s="387">
        <v>4</v>
      </c>
      <c r="H168" s="387">
        <v>3</v>
      </c>
      <c r="I168" s="386">
        <f>H168+G168+F168</f>
        <v>8</v>
      </c>
      <c r="J168" s="385">
        <f aca="true" t="shared" si="16" ref="J168:J173">IF($I168&gt;0,(IF($I168&lt;4,"X",""))," ")</f>
      </c>
      <c r="K168" s="384">
        <f aca="true" t="shared" si="17" ref="K168:K173">IF($I168&gt;3,(IF($I168&lt;6,"X",""))," ")</f>
      </c>
      <c r="L168" s="384" t="s">
        <v>3</v>
      </c>
      <c r="M168" s="383"/>
      <c r="N168" s="484" t="s">
        <v>457</v>
      </c>
      <c r="O168" s="206" t="s">
        <v>3</v>
      </c>
      <c r="P168" s="162"/>
      <c r="Q168" s="162" t="s">
        <v>3</v>
      </c>
      <c r="R168" s="162"/>
      <c r="S168" s="162" t="s">
        <v>3</v>
      </c>
      <c r="T168" s="162" t="s">
        <v>3</v>
      </c>
      <c r="U168" s="324" t="s">
        <v>3</v>
      </c>
      <c r="V168" s="274">
        <v>1</v>
      </c>
      <c r="W168" s="272">
        <v>2</v>
      </c>
      <c r="X168" s="272">
        <v>1</v>
      </c>
      <c r="Y168" s="275">
        <f aca="true" t="shared" si="18" ref="Y168:Y173">SUM(V168:X168)</f>
        <v>4</v>
      </c>
      <c r="Z168" s="274"/>
      <c r="AA168" s="272" t="s">
        <v>3</v>
      </c>
      <c r="AB168" s="272"/>
      <c r="AC168" s="275"/>
    </row>
    <row r="169" spans="1:29" s="101" customFormat="1" ht="61.5" customHeight="1">
      <c r="A169" s="374"/>
      <c r="B169" s="393" t="s">
        <v>117</v>
      </c>
      <c r="C169" s="336"/>
      <c r="D169" s="327"/>
      <c r="E169" s="395" t="s">
        <v>3</v>
      </c>
      <c r="F169" s="336"/>
      <c r="G169" s="327"/>
      <c r="H169" s="327"/>
      <c r="I169" s="386"/>
      <c r="J169" s="385" t="str">
        <f t="shared" si="16"/>
        <v> </v>
      </c>
      <c r="K169" s="384" t="str">
        <f t="shared" si="17"/>
        <v> </v>
      </c>
      <c r="L169" s="384" t="str">
        <f>IF($I169&gt;5,(IF($I169&lt;8,"X",""))," ")</f>
        <v> </v>
      </c>
      <c r="M169" s="383" t="str">
        <f>IF($I169&gt;7,(IF($I169&lt;12,"X",""))," ")</f>
        <v> </v>
      </c>
      <c r="N169" s="423"/>
      <c r="O169" s="250" t="s">
        <v>3</v>
      </c>
      <c r="P169" s="205" t="s">
        <v>3</v>
      </c>
      <c r="Q169" s="205" t="s">
        <v>3</v>
      </c>
      <c r="R169" s="205"/>
      <c r="S169" s="205"/>
      <c r="T169" s="205" t="s">
        <v>3</v>
      </c>
      <c r="U169" s="249" t="s">
        <v>3</v>
      </c>
      <c r="V169" s="233">
        <v>1</v>
      </c>
      <c r="W169" s="231">
        <v>1</v>
      </c>
      <c r="X169" s="231">
        <v>1</v>
      </c>
      <c r="Y169" s="232">
        <f t="shared" si="18"/>
        <v>3</v>
      </c>
      <c r="Z169" s="233" t="s">
        <v>3</v>
      </c>
      <c r="AA169" s="231"/>
      <c r="AB169" s="231"/>
      <c r="AC169" s="232"/>
    </row>
    <row r="170" spans="2:29" s="374" customFormat="1" ht="46.5" customHeight="1">
      <c r="B170" s="393" t="s">
        <v>322</v>
      </c>
      <c r="C170" s="362" t="s">
        <v>3</v>
      </c>
      <c r="D170" s="328"/>
      <c r="E170" s="392"/>
      <c r="F170" s="362">
        <v>1</v>
      </c>
      <c r="G170" s="328">
        <v>2</v>
      </c>
      <c r="H170" s="328">
        <v>1</v>
      </c>
      <c r="I170" s="391">
        <f>H170+G170+F170</f>
        <v>4</v>
      </c>
      <c r="J170" s="377">
        <f t="shared" si="16"/>
      </c>
      <c r="K170" s="376" t="str">
        <f t="shared" si="17"/>
        <v>X</v>
      </c>
      <c r="L170" s="376" t="str">
        <f>IF($I170&gt;5,(IF($I170&lt;8,"X",""))," ")</f>
        <v> </v>
      </c>
      <c r="M170" s="375" t="str">
        <f>IF($I170&gt;7,(IF($I170&lt;12,"X",""))," ")</f>
        <v> </v>
      </c>
      <c r="N170" s="430" t="s">
        <v>459</v>
      </c>
      <c r="O170" s="250" t="s">
        <v>3</v>
      </c>
      <c r="P170" s="205"/>
      <c r="Q170" s="205" t="s">
        <v>3</v>
      </c>
      <c r="R170" s="205"/>
      <c r="S170" s="205"/>
      <c r="T170" s="205" t="s">
        <v>3</v>
      </c>
      <c r="U170" s="249"/>
      <c r="V170" s="233">
        <v>1</v>
      </c>
      <c r="W170" s="231">
        <v>2</v>
      </c>
      <c r="X170" s="231">
        <v>1</v>
      </c>
      <c r="Y170" s="232">
        <f t="shared" si="18"/>
        <v>4</v>
      </c>
      <c r="Z170" s="233"/>
      <c r="AA170" s="231" t="s">
        <v>3</v>
      </c>
      <c r="AB170" s="231"/>
      <c r="AC170" s="232"/>
    </row>
    <row r="171" spans="2:29" s="374" customFormat="1" ht="79.5" customHeight="1">
      <c r="B171" s="393" t="s">
        <v>383</v>
      </c>
      <c r="C171" s="362" t="s">
        <v>3</v>
      </c>
      <c r="D171" s="328"/>
      <c r="E171" s="392"/>
      <c r="F171" s="362">
        <v>1</v>
      </c>
      <c r="G171" s="328">
        <v>2</v>
      </c>
      <c r="H171" s="328">
        <v>2</v>
      </c>
      <c r="I171" s="391">
        <f>H171+G171+F171</f>
        <v>5</v>
      </c>
      <c r="J171" s="377">
        <f t="shared" si="16"/>
      </c>
      <c r="K171" s="376" t="str">
        <f t="shared" si="17"/>
        <v>X</v>
      </c>
      <c r="L171" s="376" t="str">
        <f>IF($I171&gt;5,(IF($I171&lt;8,"X",""))," ")</f>
        <v> </v>
      </c>
      <c r="M171" s="375" t="str">
        <f>IF($I171&gt;7,(IF($I171&lt;12,"X",""))," ")</f>
        <v> </v>
      </c>
      <c r="N171" s="430" t="s">
        <v>460</v>
      </c>
      <c r="O171" s="250" t="s">
        <v>3</v>
      </c>
      <c r="P171" s="205"/>
      <c r="Q171" s="205" t="s">
        <v>3</v>
      </c>
      <c r="R171" s="205"/>
      <c r="S171" s="205"/>
      <c r="T171" s="205" t="s">
        <v>3</v>
      </c>
      <c r="U171" s="249"/>
      <c r="V171" s="233">
        <v>1</v>
      </c>
      <c r="W171" s="231">
        <v>2</v>
      </c>
      <c r="X171" s="231">
        <v>1</v>
      </c>
      <c r="Y171" s="232">
        <f t="shared" si="18"/>
        <v>4</v>
      </c>
      <c r="Z171" s="233"/>
      <c r="AA171" s="231" t="s">
        <v>3</v>
      </c>
      <c r="AB171" s="231"/>
      <c r="AC171" s="232"/>
    </row>
    <row r="172" spans="2:29" s="374" customFormat="1" ht="47.25" customHeight="1">
      <c r="B172" s="393" t="s">
        <v>181</v>
      </c>
      <c r="C172" s="362" t="s">
        <v>3</v>
      </c>
      <c r="D172" s="328"/>
      <c r="E172" s="392"/>
      <c r="F172" s="362">
        <v>1</v>
      </c>
      <c r="G172" s="328">
        <v>2</v>
      </c>
      <c r="H172" s="328">
        <v>1</v>
      </c>
      <c r="I172" s="391">
        <f>H172+G172+F172</f>
        <v>4</v>
      </c>
      <c r="J172" s="377">
        <f t="shared" si="16"/>
      </c>
      <c r="K172" s="376" t="str">
        <f t="shared" si="17"/>
        <v>X</v>
      </c>
      <c r="L172" s="376" t="str">
        <f>IF($I172&gt;5,(IF($I172&lt;8,"X",""))," ")</f>
        <v> </v>
      </c>
      <c r="M172" s="375" t="str">
        <f>IF($I172&gt;7,(IF($I172&lt;12,"X",""))," ")</f>
        <v> </v>
      </c>
      <c r="N172" s="430" t="s">
        <v>461</v>
      </c>
      <c r="O172" s="250" t="s">
        <v>3</v>
      </c>
      <c r="P172" s="205"/>
      <c r="Q172" s="205" t="s">
        <v>3</v>
      </c>
      <c r="R172" s="205"/>
      <c r="S172" s="205"/>
      <c r="T172" s="205" t="s">
        <v>3</v>
      </c>
      <c r="U172" s="249"/>
      <c r="V172" s="233">
        <v>1</v>
      </c>
      <c r="W172" s="231">
        <v>1</v>
      </c>
      <c r="X172" s="231">
        <v>1</v>
      </c>
      <c r="Y172" s="232">
        <f t="shared" si="18"/>
        <v>3</v>
      </c>
      <c r="Z172" s="233" t="s">
        <v>3</v>
      </c>
      <c r="AA172" s="231"/>
      <c r="AB172" s="231"/>
      <c r="AC172" s="232"/>
    </row>
    <row r="173" spans="1:29" s="101" customFormat="1" ht="47.25" customHeight="1" thickBot="1">
      <c r="A173" s="374"/>
      <c r="B173" s="423" t="s">
        <v>175</v>
      </c>
      <c r="C173" s="336" t="s">
        <v>3</v>
      </c>
      <c r="D173" s="327"/>
      <c r="E173" s="339"/>
      <c r="F173" s="336">
        <v>1</v>
      </c>
      <c r="G173" s="327">
        <v>2</v>
      </c>
      <c r="H173" s="327">
        <v>1</v>
      </c>
      <c r="I173" s="339">
        <f>H173+G173+F173</f>
        <v>4</v>
      </c>
      <c r="J173" s="336">
        <f t="shared" si="16"/>
      </c>
      <c r="K173" s="431" t="str">
        <f t="shared" si="17"/>
        <v>X</v>
      </c>
      <c r="L173" s="431" t="str">
        <f>IF($I173&gt;5,(IF($I173&lt;8,"X",""))," ")</f>
        <v> </v>
      </c>
      <c r="M173" s="342" t="str">
        <f>IF($I173&gt;7,(IF($I173&lt;12,"X",""))," ")</f>
        <v> </v>
      </c>
      <c r="N173" s="430" t="s">
        <v>461</v>
      </c>
      <c r="O173" s="207" t="s">
        <v>3</v>
      </c>
      <c r="P173" s="165"/>
      <c r="Q173" s="165" t="s">
        <v>350</v>
      </c>
      <c r="R173" s="165"/>
      <c r="S173" s="165"/>
      <c r="T173" s="165" t="s">
        <v>3</v>
      </c>
      <c r="U173" s="284"/>
      <c r="V173" s="237">
        <v>1</v>
      </c>
      <c r="W173" s="235">
        <v>1</v>
      </c>
      <c r="X173" s="235">
        <v>1</v>
      </c>
      <c r="Y173" s="236">
        <f t="shared" si="18"/>
        <v>3</v>
      </c>
      <c r="Z173" s="237" t="s">
        <v>3</v>
      </c>
      <c r="AA173" s="235"/>
      <c r="AB173" s="235"/>
      <c r="AC173" s="236"/>
    </row>
    <row r="174" spans="2:29" ht="21.75" customHeight="1" thickBot="1">
      <c r="B174" s="242"/>
      <c r="C174" s="242"/>
      <c r="D174" s="242"/>
      <c r="E174" s="242"/>
      <c r="F174" s="242"/>
      <c r="G174" s="291"/>
      <c r="H174" s="744" t="s">
        <v>22</v>
      </c>
      <c r="I174" s="745"/>
      <c r="J174" s="10"/>
      <c r="K174" s="11"/>
      <c r="L174" s="45" t="s">
        <v>3</v>
      </c>
      <c r="M174" s="12"/>
      <c r="N174" s="243"/>
      <c r="X174" s="744" t="s">
        <v>22</v>
      </c>
      <c r="Y174" s="745"/>
      <c r="Z174" s="10"/>
      <c r="AA174" s="11" t="s">
        <v>3</v>
      </c>
      <c r="AB174" s="45"/>
      <c r="AC174" s="12"/>
    </row>
    <row r="175" spans="2:14" ht="21.75" customHeight="1" thickBot="1">
      <c r="B175" s="90"/>
      <c r="C175" s="90"/>
      <c r="D175" s="90"/>
      <c r="E175" s="90"/>
      <c r="F175" s="90"/>
      <c r="G175" s="90"/>
      <c r="H175" s="36"/>
      <c r="I175" s="36"/>
      <c r="J175" s="32"/>
      <c r="K175" s="32"/>
      <c r="L175" s="32"/>
      <c r="M175" s="32"/>
      <c r="N175" s="244"/>
    </row>
    <row r="176" spans="1:29" s="101" customFormat="1" ht="26.25" customHeight="1" thickBot="1">
      <c r="A176" s="374"/>
      <c r="C176" s="103"/>
      <c r="D176" s="103"/>
      <c r="E176" s="103"/>
      <c r="F176" s="788" t="s">
        <v>14</v>
      </c>
      <c r="G176" s="789"/>
      <c r="H176" s="789"/>
      <c r="I176" s="790"/>
      <c r="J176" s="788" t="s">
        <v>15</v>
      </c>
      <c r="K176" s="789"/>
      <c r="L176" s="789"/>
      <c r="M176" s="790"/>
      <c r="O176" s="784" t="s">
        <v>168</v>
      </c>
      <c r="P176" s="785"/>
      <c r="Q176" s="785"/>
      <c r="R176" s="785"/>
      <c r="S176" s="785"/>
      <c r="T176" s="785"/>
      <c r="U176" s="785"/>
      <c r="V176" s="741" t="s">
        <v>262</v>
      </c>
      <c r="W176" s="742"/>
      <c r="X176" s="742"/>
      <c r="Y176" s="743"/>
      <c r="Z176" s="741" t="s">
        <v>15</v>
      </c>
      <c r="AA176" s="742"/>
      <c r="AB176" s="742"/>
      <c r="AC176" s="743"/>
    </row>
    <row r="177" spans="1:29" s="101" customFormat="1" ht="44.25" customHeight="1" thickBot="1">
      <c r="A177" s="374"/>
      <c r="B177" s="111" t="s">
        <v>16</v>
      </c>
      <c r="C177" s="113" t="s">
        <v>13</v>
      </c>
      <c r="D177" s="115" t="s">
        <v>12</v>
      </c>
      <c r="E177" s="114" t="s">
        <v>11</v>
      </c>
      <c r="F177" s="113" t="s">
        <v>20</v>
      </c>
      <c r="G177" s="115" t="s">
        <v>10</v>
      </c>
      <c r="H177" s="112" t="s">
        <v>9</v>
      </c>
      <c r="I177" s="114" t="s">
        <v>19</v>
      </c>
      <c r="J177" s="113" t="s">
        <v>4</v>
      </c>
      <c r="K177" s="115" t="s">
        <v>5</v>
      </c>
      <c r="L177" s="115" t="s">
        <v>6</v>
      </c>
      <c r="M177" s="114" t="s">
        <v>7</v>
      </c>
      <c r="N177" s="111" t="s">
        <v>8</v>
      </c>
      <c r="O177" s="487" t="s">
        <v>205</v>
      </c>
      <c r="P177" s="488" t="s">
        <v>162</v>
      </c>
      <c r="Q177" s="488" t="s">
        <v>343</v>
      </c>
      <c r="R177" s="489" t="s">
        <v>164</v>
      </c>
      <c r="S177" s="489" t="s">
        <v>165</v>
      </c>
      <c r="T177" s="489" t="s">
        <v>166</v>
      </c>
      <c r="U177" s="488" t="s">
        <v>167</v>
      </c>
      <c r="V177" s="5" t="s">
        <v>20</v>
      </c>
      <c r="W177" s="6" t="s">
        <v>10</v>
      </c>
      <c r="X177" s="8" t="s">
        <v>9</v>
      </c>
      <c r="Y177" s="7" t="s">
        <v>19</v>
      </c>
      <c r="Z177" s="5" t="s">
        <v>4</v>
      </c>
      <c r="AA177" s="6" t="s">
        <v>5</v>
      </c>
      <c r="AB177" s="6" t="s">
        <v>6</v>
      </c>
      <c r="AC177" s="7" t="s">
        <v>7</v>
      </c>
    </row>
    <row r="178" spans="1:29" s="101" customFormat="1" ht="21.75" customHeight="1" thickBot="1">
      <c r="A178" s="374"/>
      <c r="B178" s="779" t="s">
        <v>261</v>
      </c>
      <c r="C178" s="780"/>
      <c r="D178" s="780"/>
      <c r="E178" s="780"/>
      <c r="F178" s="780"/>
      <c r="G178" s="780"/>
      <c r="H178" s="780"/>
      <c r="I178" s="780"/>
      <c r="J178" s="780"/>
      <c r="K178" s="780"/>
      <c r="L178" s="780"/>
      <c r="M178" s="780"/>
      <c r="N178" s="780"/>
      <c r="O178" s="780"/>
      <c r="P178" s="780"/>
      <c r="Q178" s="780"/>
      <c r="R178" s="780"/>
      <c r="S178" s="780"/>
      <c r="T178" s="780"/>
      <c r="U178" s="780"/>
      <c r="V178" s="780"/>
      <c r="W178" s="780"/>
      <c r="X178" s="780"/>
      <c r="Y178" s="780"/>
      <c r="Z178" s="780"/>
      <c r="AA178" s="780"/>
      <c r="AB178" s="780"/>
      <c r="AC178" s="791"/>
    </row>
    <row r="179" spans="1:29" s="101" customFormat="1" ht="59.25" customHeight="1">
      <c r="A179" s="374"/>
      <c r="B179" s="381" t="s">
        <v>119</v>
      </c>
      <c r="C179" s="385" t="s">
        <v>3</v>
      </c>
      <c r="D179" s="387"/>
      <c r="E179" s="388"/>
      <c r="F179" s="385">
        <v>1</v>
      </c>
      <c r="G179" s="387">
        <v>2</v>
      </c>
      <c r="H179" s="387">
        <v>1</v>
      </c>
      <c r="I179" s="386">
        <f>H179+G179+F179</f>
        <v>4</v>
      </c>
      <c r="J179" s="385">
        <f>IF($I179&gt;0,(IF($I179&lt;4,"X",""))," ")</f>
      </c>
      <c r="K179" s="384" t="str">
        <f>IF($I179&gt;3,(IF($I179&lt;6,"X",""))," ")</f>
        <v>X</v>
      </c>
      <c r="L179" s="384" t="str">
        <f>IF($I179&gt;5,(IF($I179&lt;8,"X",""))," ")</f>
        <v> </v>
      </c>
      <c r="M179" s="383" t="str">
        <f>IF($I179&gt;7,(IF($I179&lt;12,"X",""))," ")</f>
        <v> </v>
      </c>
      <c r="N179" s="484" t="s">
        <v>462</v>
      </c>
      <c r="O179" s="206" t="s">
        <v>3</v>
      </c>
      <c r="P179" s="162"/>
      <c r="Q179" s="162" t="s">
        <v>3</v>
      </c>
      <c r="R179" s="162"/>
      <c r="S179" s="162" t="s">
        <v>3</v>
      </c>
      <c r="T179" s="162" t="s">
        <v>3</v>
      </c>
      <c r="U179" s="324"/>
      <c r="V179" s="274">
        <v>1</v>
      </c>
      <c r="W179" s="272">
        <v>1</v>
      </c>
      <c r="X179" s="272">
        <v>1</v>
      </c>
      <c r="Y179" s="275">
        <f>SUM(V179:X179)</f>
        <v>3</v>
      </c>
      <c r="Z179" s="274" t="s">
        <v>3</v>
      </c>
      <c r="AA179" s="272"/>
      <c r="AB179" s="272"/>
      <c r="AC179" s="275"/>
    </row>
    <row r="180" spans="1:29" s="101" customFormat="1" ht="59.25" customHeight="1" thickBot="1">
      <c r="A180" s="374"/>
      <c r="B180" s="393" t="s">
        <v>120</v>
      </c>
      <c r="C180" s="336" t="s">
        <v>3</v>
      </c>
      <c r="D180" s="327"/>
      <c r="E180" s="395"/>
      <c r="F180" s="336">
        <v>1</v>
      </c>
      <c r="G180" s="327">
        <v>2</v>
      </c>
      <c r="H180" s="327">
        <v>1</v>
      </c>
      <c r="I180" s="339">
        <f>H180+G180+F180</f>
        <v>4</v>
      </c>
      <c r="J180" s="336">
        <f>IF($I180&gt;0,(IF($I180&lt;4,"X",""))," ")</f>
      </c>
      <c r="K180" s="431" t="str">
        <f>IF($I180&gt;3,(IF($I180&lt;6,"X",""))," ")</f>
        <v>X</v>
      </c>
      <c r="L180" s="431" t="str">
        <f>IF($I180&gt;5,(IF($I180&lt;8,"X",""))," ")</f>
        <v> </v>
      </c>
      <c r="M180" s="342" t="str">
        <f>IF($I180&gt;7,(IF($I180&lt;12,"X",""))," ")</f>
        <v> </v>
      </c>
      <c r="N180" s="423" t="s">
        <v>462</v>
      </c>
      <c r="O180" s="207" t="s">
        <v>3</v>
      </c>
      <c r="P180" s="165"/>
      <c r="Q180" s="165" t="s">
        <v>3</v>
      </c>
      <c r="R180" s="165"/>
      <c r="S180" s="165" t="s">
        <v>3</v>
      </c>
      <c r="T180" s="165" t="s">
        <v>3</v>
      </c>
      <c r="U180" s="284"/>
      <c r="V180" s="237">
        <v>1</v>
      </c>
      <c r="W180" s="235">
        <v>1</v>
      </c>
      <c r="X180" s="235">
        <v>1</v>
      </c>
      <c r="Y180" s="236">
        <f>SUM(V180:X180)</f>
        <v>3</v>
      </c>
      <c r="Z180" s="237" t="s">
        <v>3</v>
      </c>
      <c r="AA180" s="235"/>
      <c r="AB180" s="235"/>
      <c r="AC180" s="236"/>
    </row>
    <row r="181" spans="2:29" ht="21.75" customHeight="1" thickBot="1">
      <c r="B181" s="242"/>
      <c r="C181" s="242"/>
      <c r="D181" s="242"/>
      <c r="E181" s="242"/>
      <c r="F181" s="242"/>
      <c r="G181" s="242"/>
      <c r="H181" s="744" t="s">
        <v>22</v>
      </c>
      <c r="I181" s="745"/>
      <c r="J181" s="10"/>
      <c r="K181" s="11" t="s">
        <v>3</v>
      </c>
      <c r="L181" s="45"/>
      <c r="M181" s="12"/>
      <c r="N181" s="243"/>
      <c r="X181" s="744" t="s">
        <v>22</v>
      </c>
      <c r="Y181" s="745"/>
      <c r="Z181" s="10" t="s">
        <v>3</v>
      </c>
      <c r="AA181" s="11"/>
      <c r="AB181" s="45"/>
      <c r="AC181" s="12"/>
    </row>
    <row r="182" spans="4:5" ht="21.75" customHeight="1" thickBot="1">
      <c r="D182" s="13"/>
      <c r="E182" s="13"/>
    </row>
    <row r="183" spans="1:29" s="101" customFormat="1" ht="26.25" customHeight="1" thickBot="1">
      <c r="A183" s="374"/>
      <c r="C183" s="103"/>
      <c r="D183" s="103"/>
      <c r="E183" s="103"/>
      <c r="F183" s="788" t="s">
        <v>14</v>
      </c>
      <c r="G183" s="789"/>
      <c r="H183" s="789"/>
      <c r="I183" s="790"/>
      <c r="J183" s="788" t="s">
        <v>15</v>
      </c>
      <c r="K183" s="789"/>
      <c r="L183" s="789"/>
      <c r="M183" s="790"/>
      <c r="O183" s="784" t="s">
        <v>168</v>
      </c>
      <c r="P183" s="785"/>
      <c r="Q183" s="785"/>
      <c r="R183" s="785"/>
      <c r="S183" s="785"/>
      <c r="T183" s="785"/>
      <c r="U183" s="785"/>
      <c r="V183" s="741" t="s">
        <v>262</v>
      </c>
      <c r="W183" s="742"/>
      <c r="X183" s="742"/>
      <c r="Y183" s="743"/>
      <c r="Z183" s="741" t="s">
        <v>15</v>
      </c>
      <c r="AA183" s="742"/>
      <c r="AB183" s="742"/>
      <c r="AC183" s="743"/>
    </row>
    <row r="184" spans="1:29" s="101" customFormat="1" ht="44.25" customHeight="1" thickBot="1">
      <c r="A184" s="374"/>
      <c r="B184" s="111" t="s">
        <v>16</v>
      </c>
      <c r="C184" s="113" t="s">
        <v>13</v>
      </c>
      <c r="D184" s="115" t="s">
        <v>12</v>
      </c>
      <c r="E184" s="114" t="s">
        <v>11</v>
      </c>
      <c r="F184" s="113" t="s">
        <v>20</v>
      </c>
      <c r="G184" s="115" t="s">
        <v>10</v>
      </c>
      <c r="H184" s="112" t="s">
        <v>9</v>
      </c>
      <c r="I184" s="114" t="s">
        <v>19</v>
      </c>
      <c r="J184" s="113" t="s">
        <v>4</v>
      </c>
      <c r="K184" s="115" t="s">
        <v>5</v>
      </c>
      <c r="L184" s="115" t="s">
        <v>6</v>
      </c>
      <c r="M184" s="114" t="s">
        <v>7</v>
      </c>
      <c r="N184" s="111" t="s">
        <v>8</v>
      </c>
      <c r="O184" s="487" t="s">
        <v>205</v>
      </c>
      <c r="P184" s="488" t="s">
        <v>162</v>
      </c>
      <c r="Q184" s="488" t="s">
        <v>343</v>
      </c>
      <c r="R184" s="489" t="s">
        <v>164</v>
      </c>
      <c r="S184" s="489" t="s">
        <v>165</v>
      </c>
      <c r="T184" s="489" t="s">
        <v>166</v>
      </c>
      <c r="U184" s="488" t="s">
        <v>167</v>
      </c>
      <c r="V184" s="5" t="s">
        <v>20</v>
      </c>
      <c r="W184" s="6" t="s">
        <v>10</v>
      </c>
      <c r="X184" s="8" t="s">
        <v>9</v>
      </c>
      <c r="Y184" s="7" t="s">
        <v>19</v>
      </c>
      <c r="Z184" s="5" t="s">
        <v>4</v>
      </c>
      <c r="AA184" s="6" t="s">
        <v>5</v>
      </c>
      <c r="AB184" s="6" t="s">
        <v>6</v>
      </c>
      <c r="AC184" s="7" t="s">
        <v>7</v>
      </c>
    </row>
    <row r="185" spans="1:29" s="101" customFormat="1" ht="21.75" customHeight="1" thickBot="1">
      <c r="A185" s="374"/>
      <c r="B185" s="779" t="s">
        <v>126</v>
      </c>
      <c r="C185" s="780"/>
      <c r="D185" s="780"/>
      <c r="E185" s="780"/>
      <c r="F185" s="780"/>
      <c r="G185" s="780"/>
      <c r="H185" s="780"/>
      <c r="I185" s="780"/>
      <c r="J185" s="780"/>
      <c r="K185" s="780"/>
      <c r="L185" s="780"/>
      <c r="M185" s="780"/>
      <c r="N185" s="780"/>
      <c r="O185" s="780"/>
      <c r="P185" s="780"/>
      <c r="Q185" s="780"/>
      <c r="R185" s="780"/>
      <c r="S185" s="780"/>
      <c r="T185" s="780"/>
      <c r="U185" s="780"/>
      <c r="V185" s="780"/>
      <c r="W185" s="780"/>
      <c r="X185" s="780"/>
      <c r="Y185" s="780"/>
      <c r="Z185" s="780"/>
      <c r="AA185" s="780"/>
      <c r="AB185" s="780"/>
      <c r="AC185" s="791"/>
    </row>
    <row r="186" spans="2:29" s="374" customFormat="1" ht="54" customHeight="1">
      <c r="B186" s="381" t="s">
        <v>127</v>
      </c>
      <c r="C186" s="377" t="s">
        <v>3</v>
      </c>
      <c r="D186" s="379"/>
      <c r="E186" s="380"/>
      <c r="F186" s="377">
        <v>1</v>
      </c>
      <c r="G186" s="379">
        <v>4</v>
      </c>
      <c r="H186" s="379">
        <v>2</v>
      </c>
      <c r="I186" s="378">
        <f>H186+G186+F186</f>
        <v>7</v>
      </c>
      <c r="J186" s="377">
        <f>IF($I186&gt;0,(IF($I186&lt;4,"X",""))," ")</f>
      </c>
      <c r="K186" s="376">
        <f>IF($I186&gt;3,(IF($I186&lt;6,"X",""))," ")</f>
      </c>
      <c r="L186" s="376" t="str">
        <f>IF($I186&gt;5,(IF($I186&lt;8,"X",""))," ")</f>
        <v>X</v>
      </c>
      <c r="M186" s="375" t="str">
        <f>IF($I186&gt;7,(IF($I186&lt;12,"X",""))," ")</f>
        <v> </v>
      </c>
      <c r="N186" s="485" t="s">
        <v>384</v>
      </c>
      <c r="O186" s="206" t="s">
        <v>3</v>
      </c>
      <c r="P186" s="162"/>
      <c r="Q186" s="162"/>
      <c r="R186" s="162"/>
      <c r="S186" s="162"/>
      <c r="T186" s="162"/>
      <c r="U186" s="324" t="s">
        <v>3</v>
      </c>
      <c r="V186" s="274">
        <v>1</v>
      </c>
      <c r="W186" s="272">
        <v>1</v>
      </c>
      <c r="X186" s="272">
        <v>1</v>
      </c>
      <c r="Y186" s="275">
        <f>SUM(V186:X186)</f>
        <v>3</v>
      </c>
      <c r="Z186" s="274" t="s">
        <v>3</v>
      </c>
      <c r="AA186" s="272"/>
      <c r="AB186" s="272"/>
      <c r="AC186" s="275"/>
    </row>
    <row r="187" spans="1:29" s="101" customFormat="1" ht="54" customHeight="1" thickBot="1">
      <c r="A187" s="374"/>
      <c r="B187" s="393" t="s">
        <v>516</v>
      </c>
      <c r="C187" s="336" t="s">
        <v>3</v>
      </c>
      <c r="D187" s="327"/>
      <c r="E187" s="395"/>
      <c r="F187" s="336">
        <v>1</v>
      </c>
      <c r="G187" s="327">
        <v>4</v>
      </c>
      <c r="H187" s="327">
        <v>1</v>
      </c>
      <c r="I187" s="339">
        <f>H187+G187+F187</f>
        <v>6</v>
      </c>
      <c r="J187" s="336">
        <f>IF($I187&gt;0,(IF($I187&lt;4,"X",""))," ")</f>
      </c>
      <c r="K187" s="431">
        <f>IF($I187&gt;3,(IF($I187&lt;6,"X",""))," ")</f>
      </c>
      <c r="L187" s="431" t="str">
        <f>IF($I187&gt;5,(IF($I187&lt;8,"X",""))," ")</f>
        <v>X</v>
      </c>
      <c r="M187" s="342" t="str">
        <f>IF($I187&gt;7,(IF($I187&lt;12,"X",""))," ")</f>
        <v> </v>
      </c>
      <c r="N187" s="430" t="s">
        <v>463</v>
      </c>
      <c r="O187" s="207" t="s">
        <v>3</v>
      </c>
      <c r="P187" s="165"/>
      <c r="Q187" s="165"/>
      <c r="R187" s="165"/>
      <c r="S187" s="165"/>
      <c r="T187" s="165"/>
      <c r="U187" s="284" t="s">
        <v>3</v>
      </c>
      <c r="V187" s="237">
        <v>1</v>
      </c>
      <c r="W187" s="235">
        <v>1</v>
      </c>
      <c r="X187" s="235">
        <v>1</v>
      </c>
      <c r="Y187" s="236">
        <f>SUM(V187:X187)</f>
        <v>3</v>
      </c>
      <c r="Z187" s="237" t="s">
        <v>3</v>
      </c>
      <c r="AA187" s="235"/>
      <c r="AB187" s="235"/>
      <c r="AC187" s="236"/>
    </row>
    <row r="188" spans="2:29" ht="21.75" customHeight="1" thickBot="1">
      <c r="B188" s="242"/>
      <c r="C188" s="242"/>
      <c r="D188" s="242"/>
      <c r="E188" s="242"/>
      <c r="F188" s="242"/>
      <c r="G188" s="242"/>
      <c r="H188" s="744" t="s">
        <v>22</v>
      </c>
      <c r="I188" s="745"/>
      <c r="J188" s="10"/>
      <c r="K188" s="11"/>
      <c r="L188" s="45" t="s">
        <v>3</v>
      </c>
      <c r="M188" s="12"/>
      <c r="N188" s="243"/>
      <c r="X188" s="744" t="s">
        <v>22</v>
      </c>
      <c r="Y188" s="745"/>
      <c r="Z188" s="10" t="s">
        <v>3</v>
      </c>
      <c r="AA188" s="11"/>
      <c r="AB188" s="45"/>
      <c r="AC188" s="12"/>
    </row>
    <row r="189" spans="4:5" ht="15">
      <c r="D189" s="13"/>
      <c r="E189" s="13"/>
    </row>
    <row r="190" spans="4:5" ht="15">
      <c r="D190" s="13"/>
      <c r="E190" s="13"/>
    </row>
    <row r="191" spans="4:5" ht="15">
      <c r="D191" s="13"/>
      <c r="E191" s="13"/>
    </row>
    <row r="192" spans="4:5" ht="15">
      <c r="D192" s="13"/>
      <c r="E192" s="13"/>
    </row>
    <row r="193" spans="4:5" ht="15">
      <c r="D193" s="13"/>
      <c r="E193" s="13"/>
    </row>
    <row r="194" spans="4:5" ht="15">
      <c r="D194" s="13"/>
      <c r="E194" s="13"/>
    </row>
    <row r="195" spans="4:5" ht="15">
      <c r="D195" s="13"/>
      <c r="E195" s="13"/>
    </row>
    <row r="196" spans="4:5" ht="15">
      <c r="D196" s="13"/>
      <c r="E196" s="13"/>
    </row>
    <row r="197" spans="1:5" ht="15">
      <c r="A197" s="1"/>
      <c r="D197" s="13"/>
      <c r="E197" s="13"/>
    </row>
    <row r="198" spans="1:5" ht="15">
      <c r="A198" s="1"/>
      <c r="D198" s="13"/>
      <c r="E198" s="13"/>
    </row>
    <row r="199" spans="1:5" ht="15">
      <c r="A199" s="1"/>
      <c r="D199" s="13"/>
      <c r="E199" s="13"/>
    </row>
    <row r="200" spans="1:5" ht="15">
      <c r="A200" s="1"/>
      <c r="D200" s="13"/>
      <c r="E200" s="13"/>
    </row>
    <row r="201" spans="1:5" ht="15">
      <c r="A201" s="1"/>
      <c r="D201" s="13"/>
      <c r="E201" s="13"/>
    </row>
    <row r="202" spans="1:5" ht="15">
      <c r="A202" s="1"/>
      <c r="D202" s="13"/>
      <c r="E202" s="13"/>
    </row>
    <row r="203" spans="1:5" ht="15">
      <c r="A203" s="1"/>
      <c r="D203" s="13"/>
      <c r="E203" s="13"/>
    </row>
    <row r="204" spans="1:5" ht="15">
      <c r="A204" s="1"/>
      <c r="D204" s="13"/>
      <c r="E204" s="13"/>
    </row>
    <row r="205" spans="1:5" ht="15">
      <c r="A205" s="1"/>
      <c r="D205" s="13"/>
      <c r="E205" s="13"/>
    </row>
    <row r="206" spans="1:5" ht="15">
      <c r="A206" s="1"/>
      <c r="D206" s="13"/>
      <c r="E206" s="13"/>
    </row>
    <row r="207" spans="1:5" ht="15">
      <c r="A207" s="1"/>
      <c r="D207" s="13"/>
      <c r="E207" s="13"/>
    </row>
    <row r="208" spans="1:5" ht="15">
      <c r="A208" s="1"/>
      <c r="D208" s="13"/>
      <c r="E208" s="13"/>
    </row>
    <row r="209" spans="1:5" ht="15">
      <c r="A209" s="1"/>
      <c r="D209" s="13"/>
      <c r="E209" s="13"/>
    </row>
    <row r="210" spans="1:5" ht="15">
      <c r="A210" s="1"/>
      <c r="D210" s="13"/>
      <c r="E210" s="13"/>
    </row>
    <row r="211" spans="1:5" ht="15">
      <c r="A211" s="1"/>
      <c r="D211" s="13"/>
      <c r="E211" s="13"/>
    </row>
    <row r="212" spans="1:5" ht="15">
      <c r="A212" s="1"/>
      <c r="D212" s="13"/>
      <c r="E212" s="13"/>
    </row>
    <row r="213" spans="1:5" ht="15">
      <c r="A213" s="1"/>
      <c r="D213" s="13"/>
      <c r="E213" s="13"/>
    </row>
    <row r="214" spans="1:5" ht="15">
      <c r="A214" s="1"/>
      <c r="D214" s="13"/>
      <c r="E214" s="13"/>
    </row>
    <row r="215" spans="1:5" ht="15">
      <c r="A215" s="1"/>
      <c r="D215" s="13"/>
      <c r="E215" s="13"/>
    </row>
    <row r="216" spans="1:5" ht="15">
      <c r="A216" s="1"/>
      <c r="D216" s="13"/>
      <c r="E216" s="13"/>
    </row>
    <row r="217" spans="1:5" ht="15">
      <c r="A217" s="1"/>
      <c r="D217" s="13"/>
      <c r="E217" s="13"/>
    </row>
    <row r="218" spans="1:5" ht="15">
      <c r="A218" s="1"/>
      <c r="D218" s="13"/>
      <c r="E218" s="13"/>
    </row>
    <row r="219" spans="1:5" ht="15">
      <c r="A219" s="1"/>
      <c r="D219" s="13"/>
      <c r="E219" s="13"/>
    </row>
    <row r="220" spans="1:5" ht="15">
      <c r="A220" s="1"/>
      <c r="D220" s="13"/>
      <c r="E220" s="13"/>
    </row>
    <row r="221" spans="1:5" ht="15">
      <c r="A221" s="1"/>
      <c r="D221" s="13"/>
      <c r="E221" s="13"/>
    </row>
    <row r="222" spans="1:5" ht="15">
      <c r="A222" s="1"/>
      <c r="D222" s="13"/>
      <c r="E222" s="13"/>
    </row>
    <row r="223" spans="1:5" ht="15">
      <c r="A223" s="1"/>
      <c r="D223" s="13"/>
      <c r="E223" s="13"/>
    </row>
    <row r="224" spans="1:5" ht="15">
      <c r="A224" s="1"/>
      <c r="D224" s="13"/>
      <c r="E224" s="13"/>
    </row>
    <row r="225" spans="1:5" ht="15">
      <c r="A225" s="1"/>
      <c r="D225" s="13"/>
      <c r="E225" s="13"/>
    </row>
    <row r="226" spans="1:5" ht="15">
      <c r="A226" s="1"/>
      <c r="D226" s="13"/>
      <c r="E226" s="13"/>
    </row>
    <row r="227" spans="1:5" ht="15">
      <c r="A227" s="1"/>
      <c r="D227" s="13"/>
      <c r="E227" s="13"/>
    </row>
    <row r="228" spans="1:5" ht="15">
      <c r="A228" s="1"/>
      <c r="D228" s="13"/>
      <c r="E228" s="13"/>
    </row>
    <row r="229" spans="1:5" ht="15">
      <c r="A229" s="1"/>
      <c r="D229" s="13"/>
      <c r="E229" s="13"/>
    </row>
    <row r="230" spans="1:5" ht="15">
      <c r="A230" s="1"/>
      <c r="D230" s="13"/>
      <c r="E230" s="13"/>
    </row>
    <row r="231" spans="1:5" ht="15">
      <c r="A231" s="1"/>
      <c r="D231" s="13"/>
      <c r="E231" s="13"/>
    </row>
    <row r="232" spans="1:5" ht="15">
      <c r="A232" s="1"/>
      <c r="D232" s="13"/>
      <c r="E232" s="13"/>
    </row>
    <row r="233" spans="1:5" ht="15">
      <c r="A233" s="1"/>
      <c r="D233" s="13"/>
      <c r="E233" s="13"/>
    </row>
    <row r="234" spans="1:5" ht="15">
      <c r="A234" s="1"/>
      <c r="D234" s="13"/>
      <c r="E234" s="13"/>
    </row>
    <row r="235" spans="1:5" ht="15">
      <c r="A235" s="1"/>
      <c r="D235" s="13"/>
      <c r="E235" s="13"/>
    </row>
    <row r="236" spans="1:5" ht="15">
      <c r="A236" s="1"/>
      <c r="D236" s="13"/>
      <c r="E236" s="13"/>
    </row>
    <row r="237" spans="1:5" ht="15">
      <c r="A237" s="1"/>
      <c r="D237" s="13"/>
      <c r="E237" s="13"/>
    </row>
    <row r="238" spans="1:5" ht="15">
      <c r="A238" s="1"/>
      <c r="D238" s="13"/>
      <c r="E238" s="13"/>
    </row>
    <row r="239" spans="1:5" ht="15">
      <c r="A239" s="1"/>
      <c r="D239" s="13"/>
      <c r="E239" s="13"/>
    </row>
    <row r="240" spans="1:5" ht="15">
      <c r="A240" s="1"/>
      <c r="D240" s="13"/>
      <c r="E240" s="13"/>
    </row>
    <row r="241" spans="1:5" ht="15">
      <c r="A241" s="1"/>
      <c r="D241" s="13"/>
      <c r="E241" s="13"/>
    </row>
    <row r="242" spans="1:5" ht="15">
      <c r="A242" s="1"/>
      <c r="D242" s="13"/>
      <c r="E242" s="13"/>
    </row>
    <row r="243" spans="1:5" ht="15">
      <c r="A243" s="1"/>
      <c r="D243" s="13"/>
      <c r="E243" s="13"/>
    </row>
    <row r="244" spans="1:5" ht="15">
      <c r="A244" s="1"/>
      <c r="D244" s="13"/>
      <c r="E244" s="13"/>
    </row>
    <row r="245" spans="1:5" ht="15">
      <c r="A245" s="1"/>
      <c r="D245" s="13"/>
      <c r="E245" s="13"/>
    </row>
    <row r="246" spans="1:5" ht="15">
      <c r="A246" s="1"/>
      <c r="D246" s="13"/>
      <c r="E246" s="13"/>
    </row>
    <row r="247" spans="1:5" ht="15">
      <c r="A247" s="1"/>
      <c r="D247" s="13"/>
      <c r="E247" s="13"/>
    </row>
    <row r="248" spans="1:5" ht="15">
      <c r="A248" s="1"/>
      <c r="D248" s="13"/>
      <c r="E248" s="13"/>
    </row>
    <row r="249" spans="1:5" ht="15">
      <c r="A249" s="1"/>
      <c r="D249" s="13"/>
      <c r="E249" s="13"/>
    </row>
    <row r="250" spans="1:5" ht="15">
      <c r="A250" s="1"/>
      <c r="D250" s="13"/>
      <c r="E250" s="13"/>
    </row>
    <row r="251" spans="1:5" ht="15">
      <c r="A251" s="1"/>
      <c r="D251" s="13"/>
      <c r="E251" s="13"/>
    </row>
    <row r="252" spans="1:5" ht="15">
      <c r="A252" s="1"/>
      <c r="D252" s="13"/>
      <c r="E252" s="13"/>
    </row>
    <row r="253" spans="1:5" ht="15">
      <c r="A253" s="1"/>
      <c r="D253" s="13"/>
      <c r="E253" s="13"/>
    </row>
    <row r="254" spans="1:5" ht="15">
      <c r="A254" s="1"/>
      <c r="D254" s="13"/>
      <c r="E254" s="13"/>
    </row>
    <row r="255" spans="1:5" ht="15">
      <c r="A255" s="1"/>
      <c r="D255" s="13"/>
      <c r="E255" s="13"/>
    </row>
    <row r="256" spans="1:5" ht="15">
      <c r="A256" s="1"/>
      <c r="D256" s="13"/>
      <c r="E256" s="13"/>
    </row>
    <row r="257" spans="1:5" ht="15">
      <c r="A257" s="1"/>
      <c r="D257" s="13"/>
      <c r="E257" s="13"/>
    </row>
    <row r="258" spans="1:5" ht="15">
      <c r="A258" s="1"/>
      <c r="D258" s="13"/>
      <c r="E258" s="13"/>
    </row>
    <row r="259" spans="1:5" ht="15">
      <c r="A259" s="1"/>
      <c r="D259" s="13"/>
      <c r="E259" s="13"/>
    </row>
    <row r="260" spans="1:5" ht="15">
      <c r="A260" s="1"/>
      <c r="D260" s="13"/>
      <c r="E260" s="13"/>
    </row>
    <row r="261" spans="1:5" ht="15">
      <c r="A261" s="1"/>
      <c r="D261" s="13"/>
      <c r="E261" s="13"/>
    </row>
    <row r="262" spans="1:5" ht="15">
      <c r="A262" s="1"/>
      <c r="D262" s="13"/>
      <c r="E262" s="13"/>
    </row>
    <row r="263" spans="1:5" ht="15">
      <c r="A263" s="1"/>
      <c r="D263" s="13"/>
      <c r="E263" s="13"/>
    </row>
    <row r="264" spans="1:5" ht="15">
      <c r="A264" s="1"/>
      <c r="D264" s="13"/>
      <c r="E264" s="13"/>
    </row>
    <row r="265" spans="1:5" ht="15">
      <c r="A265" s="1"/>
      <c r="D265" s="13"/>
      <c r="E265" s="13"/>
    </row>
    <row r="266" spans="1:5" ht="15">
      <c r="A266" s="1"/>
      <c r="D266" s="13"/>
      <c r="E266" s="13"/>
    </row>
    <row r="267" spans="1:5" ht="15">
      <c r="A267" s="1"/>
      <c r="D267" s="13"/>
      <c r="E267" s="13"/>
    </row>
    <row r="268" spans="1:5" ht="15">
      <c r="A268" s="1"/>
      <c r="D268" s="13"/>
      <c r="E268" s="13"/>
    </row>
    <row r="269" spans="1:5" ht="15">
      <c r="A269" s="1"/>
      <c r="D269" s="13"/>
      <c r="E269" s="13"/>
    </row>
    <row r="270" spans="1:5" ht="15">
      <c r="A270" s="1"/>
      <c r="D270" s="13"/>
      <c r="E270" s="13"/>
    </row>
    <row r="271" spans="1:5" ht="15">
      <c r="A271" s="1"/>
      <c r="D271" s="13"/>
      <c r="E271" s="13"/>
    </row>
    <row r="272" spans="1:5" ht="15">
      <c r="A272" s="1"/>
      <c r="D272" s="13"/>
      <c r="E272" s="13"/>
    </row>
    <row r="273" spans="1:5" ht="15">
      <c r="A273" s="1"/>
      <c r="D273" s="13"/>
      <c r="E273" s="13"/>
    </row>
    <row r="274" spans="1:5" ht="15">
      <c r="A274" s="1"/>
      <c r="D274" s="13"/>
      <c r="E274" s="13"/>
    </row>
    <row r="275" spans="1:5" ht="15">
      <c r="A275" s="1"/>
      <c r="D275" s="13"/>
      <c r="E275" s="13"/>
    </row>
    <row r="276" spans="1:5" ht="15">
      <c r="A276" s="1"/>
      <c r="D276" s="13"/>
      <c r="E276" s="13"/>
    </row>
    <row r="277" spans="1:5" ht="15">
      <c r="A277" s="1"/>
      <c r="D277" s="13"/>
      <c r="E277" s="13"/>
    </row>
    <row r="278" spans="1:5" ht="15">
      <c r="A278" s="1"/>
      <c r="D278" s="13"/>
      <c r="E278" s="13"/>
    </row>
    <row r="279" spans="1:5" ht="15">
      <c r="A279" s="1"/>
      <c r="D279" s="13"/>
      <c r="E279" s="13"/>
    </row>
    <row r="280" spans="1:5" ht="15">
      <c r="A280" s="1"/>
      <c r="D280" s="13"/>
      <c r="E280" s="13"/>
    </row>
    <row r="281" spans="1:5" ht="15">
      <c r="A281" s="1"/>
      <c r="D281" s="13"/>
      <c r="E281" s="13"/>
    </row>
    <row r="282" spans="1:5" ht="15">
      <c r="A282" s="1"/>
      <c r="D282" s="13"/>
      <c r="E282" s="13"/>
    </row>
    <row r="283" spans="1:5" ht="15">
      <c r="A283" s="1"/>
      <c r="D283" s="13"/>
      <c r="E283" s="13"/>
    </row>
    <row r="284" spans="1:5" ht="15">
      <c r="A284" s="1"/>
      <c r="D284" s="13"/>
      <c r="E284" s="13"/>
    </row>
    <row r="285" spans="1:5" ht="15">
      <c r="A285" s="1"/>
      <c r="D285" s="13"/>
      <c r="E285" s="13"/>
    </row>
    <row r="286" spans="1:5" ht="15">
      <c r="A286" s="1"/>
      <c r="D286" s="13"/>
      <c r="E286" s="13"/>
    </row>
    <row r="287" spans="1:5" ht="15">
      <c r="A287" s="1"/>
      <c r="D287" s="13"/>
      <c r="E287" s="13"/>
    </row>
    <row r="288" spans="1:5" ht="15">
      <c r="A288" s="1"/>
      <c r="D288" s="13"/>
      <c r="E288" s="13"/>
    </row>
    <row r="289" spans="1:5" ht="15">
      <c r="A289" s="1"/>
      <c r="D289" s="13"/>
      <c r="E289" s="13"/>
    </row>
    <row r="290" spans="1:5" ht="15">
      <c r="A290" s="1"/>
      <c r="D290" s="13"/>
      <c r="E290" s="13"/>
    </row>
    <row r="291" spans="1:5" ht="15">
      <c r="A291" s="1"/>
      <c r="D291" s="13"/>
      <c r="E291" s="13"/>
    </row>
    <row r="292" spans="1:5" ht="15">
      <c r="A292" s="1"/>
      <c r="D292" s="13"/>
      <c r="E292" s="13"/>
    </row>
    <row r="293" spans="1:5" ht="15">
      <c r="A293" s="1"/>
      <c r="D293" s="13"/>
      <c r="E293" s="13"/>
    </row>
    <row r="294" spans="1:5" ht="15">
      <c r="A294" s="1"/>
      <c r="D294" s="13"/>
      <c r="E294" s="13"/>
    </row>
    <row r="295" spans="1:5" ht="15">
      <c r="A295" s="1"/>
      <c r="D295" s="13"/>
      <c r="E295" s="13"/>
    </row>
    <row r="296" spans="1:5" ht="15">
      <c r="A296" s="1"/>
      <c r="D296" s="13"/>
      <c r="E296" s="13"/>
    </row>
    <row r="297" spans="1:5" ht="15">
      <c r="A297" s="1"/>
      <c r="D297" s="13"/>
      <c r="E297" s="13"/>
    </row>
    <row r="298" spans="1:5" ht="15">
      <c r="A298" s="1"/>
      <c r="D298" s="13"/>
      <c r="E298" s="13"/>
    </row>
  </sheetData>
  <sheetProtection/>
  <mergeCells count="174">
    <mergeCell ref="V127:Y127"/>
    <mergeCell ref="O135:U135"/>
    <mergeCell ref="V135:Y135"/>
    <mergeCell ref="X139:Y139"/>
    <mergeCell ref="X188:Y188"/>
    <mergeCell ref="V183:Y183"/>
    <mergeCell ref="X41:Y41"/>
    <mergeCell ref="X54:Y54"/>
    <mergeCell ref="X62:Y62"/>
    <mergeCell ref="X74:Y74"/>
    <mergeCell ref="X85:Y85"/>
    <mergeCell ref="X92:Y92"/>
    <mergeCell ref="X116:Y116"/>
    <mergeCell ref="X125:Y125"/>
    <mergeCell ref="Z7:AA7"/>
    <mergeCell ref="J8:K8"/>
    <mergeCell ref="Z8:AA8"/>
    <mergeCell ref="Z9:AC9"/>
    <mergeCell ref="X20:Y20"/>
    <mergeCell ref="B11:U11"/>
    <mergeCell ref="J9:M9"/>
    <mergeCell ref="C7:E7"/>
    <mergeCell ref="J13:M13"/>
    <mergeCell ref="Z13:AC13"/>
    <mergeCell ref="X100:Y100"/>
    <mergeCell ref="X108:Y108"/>
    <mergeCell ref="X145:Y145"/>
    <mergeCell ref="X155:Y155"/>
    <mergeCell ref="V76:Y76"/>
    <mergeCell ref="J7:K7"/>
    <mergeCell ref="V118:Y118"/>
    <mergeCell ref="B137:AC137"/>
    <mergeCell ref="Z118:AC118"/>
    <mergeCell ref="B143:AC143"/>
    <mergeCell ref="O110:U110"/>
    <mergeCell ref="V110:Y110"/>
    <mergeCell ref="F135:I135"/>
    <mergeCell ref="J135:M135"/>
    <mergeCell ref="X163:Y163"/>
    <mergeCell ref="O157:U157"/>
    <mergeCell ref="V157:Y157"/>
    <mergeCell ref="O141:U141"/>
    <mergeCell ref="V141:Y141"/>
    <mergeCell ref="O127:U127"/>
    <mergeCell ref="F183:I183"/>
    <mergeCell ref="C8:E8"/>
    <mergeCell ref="H145:I145"/>
    <mergeCell ref="H41:I41"/>
    <mergeCell ref="H85:I85"/>
    <mergeCell ref="B45:AC45"/>
    <mergeCell ref="Z135:AC135"/>
    <mergeCell ref="Z176:AC176"/>
    <mergeCell ref="B178:AC178"/>
    <mergeCell ref="B167:AC167"/>
    <mergeCell ref="F102:I102"/>
    <mergeCell ref="Z183:AC183"/>
    <mergeCell ref="Z157:AC157"/>
    <mergeCell ref="Z147:AC147"/>
    <mergeCell ref="Z141:AC141"/>
    <mergeCell ref="Z127:AC127"/>
    <mergeCell ref="H139:I139"/>
    <mergeCell ref="H163:I163"/>
    <mergeCell ref="F147:I147"/>
    <mergeCell ref="H155:I155"/>
    <mergeCell ref="O87:U87"/>
    <mergeCell ref="V87:Y87"/>
    <mergeCell ref="B104:AC104"/>
    <mergeCell ref="Z87:AC87"/>
    <mergeCell ref="Z102:AC102"/>
    <mergeCell ref="Z94:AC94"/>
    <mergeCell ref="V94:Y94"/>
    <mergeCell ref="B89:AC89"/>
    <mergeCell ref="H100:I100"/>
    <mergeCell ref="O102:U102"/>
    <mergeCell ref="F76:I76"/>
    <mergeCell ref="B120:AC120"/>
    <mergeCell ref="H116:I116"/>
    <mergeCell ref="Z56:AC56"/>
    <mergeCell ref="O56:U56"/>
    <mergeCell ref="F94:I94"/>
    <mergeCell ref="J94:M94"/>
    <mergeCell ref="O94:U94"/>
    <mergeCell ref="J76:M76"/>
    <mergeCell ref="H62:I62"/>
    <mergeCell ref="F141:I141"/>
    <mergeCell ref="H125:I125"/>
    <mergeCell ref="J110:M110"/>
    <mergeCell ref="B96:AC96"/>
    <mergeCell ref="X133:Y133"/>
    <mergeCell ref="B78:AC78"/>
    <mergeCell ref="J102:M102"/>
    <mergeCell ref="Z110:AC110"/>
    <mergeCell ref="H108:I108"/>
    <mergeCell ref="V102:Y102"/>
    <mergeCell ref="O13:U13"/>
    <mergeCell ref="V13:Y13"/>
    <mergeCell ref="F56:I56"/>
    <mergeCell ref="J56:M56"/>
    <mergeCell ref="O58:U58"/>
    <mergeCell ref="V58:Y58"/>
    <mergeCell ref="V56:Y56"/>
    <mergeCell ref="F30:I30"/>
    <mergeCell ref="J30:M30"/>
    <mergeCell ref="H54:I54"/>
    <mergeCell ref="O43:U43"/>
    <mergeCell ref="V64:Y64"/>
    <mergeCell ref="Z64:AC64"/>
    <mergeCell ref="X28:Y28"/>
    <mergeCell ref="Z58:AC58"/>
    <mergeCell ref="F64:I64"/>
    <mergeCell ref="J64:M64"/>
    <mergeCell ref="J58:M58"/>
    <mergeCell ref="B60:AC60"/>
    <mergeCell ref="F58:I58"/>
    <mergeCell ref="F22:I22"/>
    <mergeCell ref="J22:M22"/>
    <mergeCell ref="J118:M118"/>
    <mergeCell ref="B66:AC66"/>
    <mergeCell ref="O76:U76"/>
    <mergeCell ref="H74:I74"/>
    <mergeCell ref="F110:I110"/>
    <mergeCell ref="F43:I43"/>
    <mergeCell ref="J43:M43"/>
    <mergeCell ref="B32:AC32"/>
    <mergeCell ref="J157:M157"/>
    <mergeCell ref="F118:I118"/>
    <mergeCell ref="J147:M147"/>
    <mergeCell ref="H133:I133"/>
    <mergeCell ref="B149:AC149"/>
    <mergeCell ref="V147:Y147"/>
    <mergeCell ref="J141:M141"/>
    <mergeCell ref="O118:U118"/>
    <mergeCell ref="B129:AC129"/>
    <mergeCell ref="O147:U147"/>
    <mergeCell ref="H188:I188"/>
    <mergeCell ref="F87:I87"/>
    <mergeCell ref="J87:M87"/>
    <mergeCell ref="H92:I92"/>
    <mergeCell ref="F176:I176"/>
    <mergeCell ref="J176:M176"/>
    <mergeCell ref="H181:I181"/>
    <mergeCell ref="F127:I127"/>
    <mergeCell ref="J127:M127"/>
    <mergeCell ref="B185:AC185"/>
    <mergeCell ref="B15:AC15"/>
    <mergeCell ref="O22:U22"/>
    <mergeCell ref="V22:Y22"/>
    <mergeCell ref="Z22:AC22"/>
    <mergeCell ref="V30:Y30"/>
    <mergeCell ref="Z30:AC30"/>
    <mergeCell ref="O30:U30"/>
    <mergeCell ref="B24:AC24"/>
    <mergeCell ref="H28:I28"/>
    <mergeCell ref="H20:I20"/>
    <mergeCell ref="X181:Y181"/>
    <mergeCell ref="F13:I13"/>
    <mergeCell ref="V43:Y43"/>
    <mergeCell ref="Z43:AC43"/>
    <mergeCell ref="V165:Y165"/>
    <mergeCell ref="Z165:AC165"/>
    <mergeCell ref="O64:U64"/>
    <mergeCell ref="Z76:AC76"/>
    <mergeCell ref="B159:AC159"/>
    <mergeCell ref="B112:AC112"/>
    <mergeCell ref="O183:U183"/>
    <mergeCell ref="F157:I157"/>
    <mergeCell ref="J183:M183"/>
    <mergeCell ref="F165:I165"/>
    <mergeCell ref="O176:U176"/>
    <mergeCell ref="V176:Y176"/>
    <mergeCell ref="J165:M165"/>
    <mergeCell ref="H174:I174"/>
    <mergeCell ref="O165:U165"/>
    <mergeCell ref="X174:Y174"/>
  </mergeCells>
  <printOptions/>
  <pageMargins left="0.787401575" right="0.787401575" top="0.42" bottom="0.47" header="0.34" footer="0.35"/>
  <pageSetup fitToHeight="0" fitToWidth="1" horizontalDpi="300" verticalDpi="300" orientation="landscape" paperSize="9" scale="29" r:id="rId2"/>
  <headerFooter alignWithMargins="0">
    <oddFooter>&amp;CAnalyse de risques&amp;RPage : &amp;P/&amp;N</oddFooter>
  </headerFooter>
  <rowBreaks count="4" manualBreakCount="4">
    <brk id="41" max="28" man="1"/>
    <brk id="62" max="28" man="1"/>
    <brk id="108" max="28" man="1"/>
    <brk id="163" max="28" man="1"/>
  </rowBreaks>
  <drawing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B9:K33"/>
  <sheetViews>
    <sheetView view="pageBreakPreview" zoomScale="60" zoomScaleNormal="50" zoomScalePageLayoutView="0" workbookViewId="0" topLeftCell="A1">
      <selection activeCell="F22" sqref="F22:J23"/>
    </sheetView>
  </sheetViews>
  <sheetFormatPr defaultColWidth="11.421875" defaultRowHeight="12.75"/>
  <cols>
    <col min="1" max="1" width="3.57421875" style="0" customWidth="1"/>
    <col min="2" max="2" width="59.57421875" style="0" customWidth="1"/>
    <col min="3" max="3" width="20.7109375" style="0" customWidth="1"/>
    <col min="4" max="4" width="20.7109375" style="185" customWidth="1"/>
    <col min="5" max="5" width="95.28125" style="0" customWidth="1"/>
    <col min="6" max="11" width="20.7109375" style="0" customWidth="1"/>
    <col min="12" max="13" width="10.7109375" style="0" customWidth="1"/>
  </cols>
  <sheetData>
    <row r="2" ht="39.75" customHeight="1"/>
    <row r="9" s="29" customFormat="1" ht="44.25" customHeight="1" thickBot="1">
      <c r="D9" s="185"/>
    </row>
    <row r="10" spans="2:11" s="27" customFormat="1" ht="68.25" customHeight="1" thickBot="1">
      <c r="B10" s="630"/>
      <c r="C10" s="631" t="s">
        <v>161</v>
      </c>
      <c r="D10" s="576"/>
      <c r="E10" s="583"/>
      <c r="F10" s="584" t="s">
        <v>52</v>
      </c>
      <c r="G10" s="584" t="s">
        <v>50</v>
      </c>
      <c r="H10" s="585" t="s">
        <v>51</v>
      </c>
      <c r="I10" s="585" t="s">
        <v>617</v>
      </c>
      <c r="J10" s="585" t="s">
        <v>599</v>
      </c>
      <c r="K10" s="577" t="s">
        <v>600</v>
      </c>
    </row>
    <row r="11" spans="2:11" s="27" customFormat="1" ht="24.75" customHeight="1">
      <c r="B11" s="814" t="s">
        <v>608</v>
      </c>
      <c r="C11" s="816"/>
      <c r="D11" s="48"/>
      <c r="E11" s="582" t="s">
        <v>248</v>
      </c>
      <c r="F11" s="639"/>
      <c r="G11" s="639"/>
      <c r="H11" s="639"/>
      <c r="I11" s="639"/>
      <c r="J11" s="639"/>
      <c r="K11" s="578"/>
    </row>
    <row r="12" spans="2:11" s="27" customFormat="1" ht="24.75" customHeight="1">
      <c r="B12" s="815"/>
      <c r="C12" s="817"/>
      <c r="D12" s="48"/>
      <c r="E12" s="580" t="s">
        <v>17</v>
      </c>
      <c r="F12" s="640"/>
      <c r="G12" s="640"/>
      <c r="H12" s="640"/>
      <c r="I12" s="640"/>
      <c r="J12" s="640"/>
      <c r="K12" s="579"/>
    </row>
    <row r="13" spans="2:11" s="27" customFormat="1" ht="24.75" customHeight="1">
      <c r="B13" s="815" t="s">
        <v>609</v>
      </c>
      <c r="C13" s="818"/>
      <c r="D13" s="48"/>
      <c r="E13" s="580" t="s">
        <v>173</v>
      </c>
      <c r="F13" s="643"/>
      <c r="G13" s="643"/>
      <c r="H13" s="643"/>
      <c r="I13" s="643"/>
      <c r="J13" s="640"/>
      <c r="K13" s="579"/>
    </row>
    <row r="14" spans="2:11" s="27" customFormat="1" ht="24.75" customHeight="1">
      <c r="B14" s="815"/>
      <c r="C14" s="819"/>
      <c r="D14" s="48"/>
      <c r="E14" s="580" t="s">
        <v>249</v>
      </c>
      <c r="F14" s="643"/>
      <c r="G14" s="640"/>
      <c r="H14" s="643"/>
      <c r="I14" s="640"/>
      <c r="J14" s="640"/>
      <c r="K14" s="579"/>
    </row>
    <row r="15" spans="2:11" s="27" customFormat="1" ht="24.75" customHeight="1">
      <c r="B15" s="632" t="s">
        <v>610</v>
      </c>
      <c r="C15" s="637"/>
      <c r="D15" s="48"/>
      <c r="E15" s="580" t="s">
        <v>255</v>
      </c>
      <c r="F15" s="641"/>
      <c r="G15" s="640"/>
      <c r="H15" s="641"/>
      <c r="I15" s="640"/>
      <c r="J15" s="641"/>
      <c r="K15" s="579"/>
    </row>
    <row r="16" spans="2:11" s="27" customFormat="1" ht="24.75" customHeight="1">
      <c r="B16" s="632" t="s">
        <v>611</v>
      </c>
      <c r="C16" s="638"/>
      <c r="D16" s="48"/>
      <c r="E16" s="580" t="s">
        <v>65</v>
      </c>
      <c r="F16" s="640"/>
      <c r="G16" s="640"/>
      <c r="H16" s="640"/>
      <c r="I16" s="640"/>
      <c r="J16" s="640"/>
      <c r="K16" s="579"/>
    </row>
    <row r="17" spans="2:11" s="27" customFormat="1" ht="24.75" customHeight="1">
      <c r="B17" s="632" t="s">
        <v>612</v>
      </c>
      <c r="C17" s="634"/>
      <c r="D17" s="48"/>
      <c r="E17" s="580" t="s">
        <v>169</v>
      </c>
      <c r="F17" s="640"/>
      <c r="G17" s="640"/>
      <c r="H17" s="640"/>
      <c r="I17" s="640"/>
      <c r="J17" s="646"/>
      <c r="K17" s="579"/>
    </row>
    <row r="18" spans="2:11" s="27" customFormat="1" ht="24.75" customHeight="1">
      <c r="B18" s="815" t="s">
        <v>613</v>
      </c>
      <c r="C18" s="820"/>
      <c r="D18" s="48"/>
      <c r="E18" s="580" t="s">
        <v>66</v>
      </c>
      <c r="F18" s="643"/>
      <c r="G18" s="643"/>
      <c r="H18" s="643"/>
      <c r="I18" s="643"/>
      <c r="J18" s="643"/>
      <c r="K18" s="579"/>
    </row>
    <row r="19" spans="2:11" s="27" customFormat="1" ht="24.75" customHeight="1">
      <c r="B19" s="815"/>
      <c r="C19" s="821"/>
      <c r="D19" s="48"/>
      <c r="E19" s="580" t="s">
        <v>250</v>
      </c>
      <c r="F19" s="640"/>
      <c r="G19" s="640"/>
      <c r="H19" s="640"/>
      <c r="I19" s="647" t="s">
        <v>629</v>
      </c>
      <c r="J19" s="640"/>
      <c r="K19" s="579"/>
    </row>
    <row r="20" spans="2:11" s="27" customFormat="1" ht="24.75" customHeight="1">
      <c r="B20" s="632" t="s">
        <v>614</v>
      </c>
      <c r="C20" s="637"/>
      <c r="D20" s="48"/>
      <c r="E20" s="580" t="s">
        <v>251</v>
      </c>
      <c r="F20" s="643"/>
      <c r="G20" s="640"/>
      <c r="H20" s="643"/>
      <c r="I20" s="640"/>
      <c r="J20" s="640"/>
      <c r="K20" s="579"/>
    </row>
    <row r="21" spans="2:11" s="27" customFormat="1" ht="24.75" customHeight="1">
      <c r="B21" s="632" t="s">
        <v>615</v>
      </c>
      <c r="C21" s="636"/>
      <c r="D21" s="48"/>
      <c r="E21" s="580" t="s">
        <v>252</v>
      </c>
      <c r="F21" s="643"/>
      <c r="G21" s="643"/>
      <c r="H21" s="643"/>
      <c r="I21" s="643"/>
      <c r="J21" s="643"/>
      <c r="K21" s="579"/>
    </row>
    <row r="22" spans="2:11" s="27" customFormat="1" ht="24.75" customHeight="1" thickBot="1">
      <c r="B22" s="633" t="s">
        <v>616</v>
      </c>
      <c r="C22" s="635"/>
      <c r="D22" s="48"/>
      <c r="E22" s="580" t="s">
        <v>253</v>
      </c>
      <c r="F22" s="643"/>
      <c r="G22" s="643"/>
      <c r="H22" s="643"/>
      <c r="I22" s="643"/>
      <c r="J22" s="643"/>
      <c r="K22" s="579"/>
    </row>
    <row r="23" spans="2:11" s="27" customFormat="1" ht="24.75" customHeight="1">
      <c r="B23"/>
      <c r="C23"/>
      <c r="D23" s="48"/>
      <c r="E23" s="580" t="s">
        <v>254</v>
      </c>
      <c r="F23" s="643"/>
      <c r="G23" s="643"/>
      <c r="H23" s="643"/>
      <c r="I23" s="643"/>
      <c r="J23" s="643"/>
      <c r="K23" s="579"/>
    </row>
    <row r="24" spans="2:11" s="27" customFormat="1" ht="24.75" customHeight="1">
      <c r="B24"/>
      <c r="C24"/>
      <c r="D24" s="48"/>
      <c r="E24" s="580" t="s">
        <v>256</v>
      </c>
      <c r="F24" s="640"/>
      <c r="G24" s="640"/>
      <c r="H24" s="640"/>
      <c r="I24" s="640"/>
      <c r="J24" s="640"/>
      <c r="K24" s="579"/>
    </row>
    <row r="25" spans="2:11" s="27" customFormat="1" ht="24.75" customHeight="1">
      <c r="B25"/>
      <c r="C25"/>
      <c r="D25" s="48"/>
      <c r="E25" s="580" t="s">
        <v>257</v>
      </c>
      <c r="F25" s="640"/>
      <c r="G25" s="640"/>
      <c r="H25" s="640"/>
      <c r="I25" s="640"/>
      <c r="J25" s="647" t="s">
        <v>629</v>
      </c>
      <c r="K25" s="579"/>
    </row>
    <row r="26" spans="2:11" s="27" customFormat="1" ht="24.75" customHeight="1">
      <c r="B26"/>
      <c r="C26"/>
      <c r="D26" s="48"/>
      <c r="E26" s="580" t="s">
        <v>258</v>
      </c>
      <c r="F26" s="643"/>
      <c r="G26" s="643"/>
      <c r="H26" s="643"/>
      <c r="I26" s="643"/>
      <c r="J26" s="647" t="s">
        <v>629</v>
      </c>
      <c r="K26" s="579"/>
    </row>
    <row r="27" spans="2:11" s="27" customFormat="1" ht="24.75" customHeight="1">
      <c r="B27"/>
      <c r="C27"/>
      <c r="D27" s="48"/>
      <c r="E27" s="580" t="s">
        <v>207</v>
      </c>
      <c r="F27" s="640"/>
      <c r="G27" s="640"/>
      <c r="H27" s="640"/>
      <c r="I27" s="640"/>
      <c r="J27" s="640"/>
      <c r="K27" s="579"/>
    </row>
    <row r="28" spans="2:11" s="27" customFormat="1" ht="24.75" customHeight="1">
      <c r="B28"/>
      <c r="C28"/>
      <c r="D28" s="48"/>
      <c r="E28" s="580" t="s">
        <v>259</v>
      </c>
      <c r="F28" s="640"/>
      <c r="G28" s="640"/>
      <c r="H28" s="640"/>
      <c r="I28" s="640"/>
      <c r="J28" s="640"/>
      <c r="K28" s="579"/>
    </row>
    <row r="29" spans="2:11" s="27" customFormat="1" ht="24.75" customHeight="1">
      <c r="B29"/>
      <c r="C29"/>
      <c r="D29" s="48"/>
      <c r="E29" s="580" t="s">
        <v>260</v>
      </c>
      <c r="F29" s="640"/>
      <c r="G29" s="640"/>
      <c r="H29" s="640"/>
      <c r="I29" s="640"/>
      <c r="J29" s="640"/>
      <c r="K29" s="579"/>
    </row>
    <row r="30" spans="2:11" s="27" customFormat="1" ht="24.75" customHeight="1">
      <c r="B30"/>
      <c r="C30"/>
      <c r="D30" s="48"/>
      <c r="E30" s="580" t="s">
        <v>261</v>
      </c>
      <c r="F30" s="641"/>
      <c r="G30" s="641"/>
      <c r="H30" s="641"/>
      <c r="I30" s="641"/>
      <c r="J30" s="641"/>
      <c r="K30" s="579"/>
    </row>
    <row r="31" spans="2:11" s="27" customFormat="1" ht="24.75" customHeight="1" thickBot="1">
      <c r="B31"/>
      <c r="C31"/>
      <c r="D31" s="48"/>
      <c r="E31" s="581" t="s">
        <v>126</v>
      </c>
      <c r="F31" s="642"/>
      <c r="G31" s="642"/>
      <c r="H31" s="642"/>
      <c r="I31" s="642"/>
      <c r="J31" s="642"/>
      <c r="K31" s="586"/>
    </row>
    <row r="32" spans="2:4" s="27" customFormat="1" ht="24.75" customHeight="1">
      <c r="B32"/>
      <c r="C32"/>
      <c r="D32" s="48"/>
    </row>
    <row r="33" spans="2:11" s="27" customFormat="1" ht="24.75" customHeight="1">
      <c r="B33"/>
      <c r="C33"/>
      <c r="D33" s="48"/>
      <c r="E33"/>
      <c r="F33"/>
      <c r="G33"/>
      <c r="H33"/>
      <c r="I33"/>
      <c r="J33"/>
      <c r="K33"/>
    </row>
  </sheetData>
  <sheetProtection/>
  <mergeCells count="6">
    <mergeCell ref="B11:B12"/>
    <mergeCell ref="B13:B14"/>
    <mergeCell ref="B18:B19"/>
    <mergeCell ref="C11:C12"/>
    <mergeCell ref="C13:C14"/>
    <mergeCell ref="C18:C19"/>
  </mergeCells>
  <printOptions/>
  <pageMargins left="0.56" right="0.23" top="0.66" bottom="0.57" header="0.33" footer="0.4921259845"/>
  <pageSetup horizontalDpi="600" verticalDpi="600" orientation="landscape" paperSize="9" scale="42"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2:J16"/>
  <sheetViews>
    <sheetView zoomScalePageLayoutView="0" workbookViewId="0" topLeftCell="A1">
      <selection activeCell="A1" sqref="A1"/>
    </sheetView>
  </sheetViews>
  <sheetFormatPr defaultColWidth="11.421875" defaultRowHeight="12.75"/>
  <cols>
    <col min="1" max="1" width="5.57421875" style="0" customWidth="1"/>
    <col min="2" max="2" width="24.140625" style="0" customWidth="1"/>
    <col min="3" max="5" width="37.7109375" style="0" customWidth="1"/>
    <col min="6" max="6" width="26.7109375" style="0" customWidth="1"/>
    <col min="7" max="8" width="11.421875" style="0" customWidth="1"/>
    <col min="9" max="9" width="36.28125" style="0" customWidth="1"/>
  </cols>
  <sheetData>
    <row r="1" ht="13.5" thickBot="1"/>
    <row r="2" spans="1:10" ht="12.75">
      <c r="A2" s="71" t="s">
        <v>151</v>
      </c>
      <c r="B2" s="72"/>
      <c r="C2" s="73"/>
      <c r="D2" s="73"/>
      <c r="E2" s="74"/>
      <c r="G2" s="63" t="s">
        <v>685</v>
      </c>
      <c r="J2" s="63" t="s">
        <v>147</v>
      </c>
    </row>
    <row r="3" spans="1:10" ht="12.75">
      <c r="A3" s="75" t="s">
        <v>152</v>
      </c>
      <c r="B3" s="76"/>
      <c r="C3" s="77"/>
      <c r="D3" s="77"/>
      <c r="E3" s="78"/>
      <c r="G3" s="64" t="s">
        <v>676</v>
      </c>
      <c r="J3" s="64" t="s">
        <v>149</v>
      </c>
    </row>
    <row r="4" spans="1:10" ht="12.75">
      <c r="A4" s="75" t="s">
        <v>681</v>
      </c>
      <c r="B4" s="79"/>
      <c r="C4" s="77"/>
      <c r="D4" s="77"/>
      <c r="E4" s="78"/>
      <c r="G4" s="65" t="s">
        <v>148</v>
      </c>
      <c r="J4" s="65" t="s">
        <v>150</v>
      </c>
    </row>
    <row r="5" spans="1:10" ht="12.75">
      <c r="A5" s="75" t="s">
        <v>682</v>
      </c>
      <c r="B5" s="79"/>
      <c r="C5" s="77"/>
      <c r="D5" s="77"/>
      <c r="E5" s="78"/>
      <c r="G5" s="67" t="s">
        <v>146</v>
      </c>
      <c r="J5" s="66"/>
    </row>
    <row r="6" spans="1:5" ht="13.5" thickBot="1">
      <c r="A6" s="80"/>
      <c r="B6" s="81"/>
      <c r="C6" s="82"/>
      <c r="D6" s="82"/>
      <c r="E6" s="83"/>
    </row>
    <row r="7" ht="12.75">
      <c r="B7" s="54"/>
    </row>
    <row r="9" spans="1:2" ht="12.75">
      <c r="A9" s="53" t="s">
        <v>656</v>
      </c>
      <c r="B9" s="702"/>
    </row>
    <row r="10" ht="12.75">
      <c r="B10" s="702"/>
    </row>
    <row r="11" spans="1:5" ht="25.5">
      <c r="A11" s="53" t="s">
        <v>157</v>
      </c>
      <c r="B11" s="702"/>
      <c r="C11" s="86" t="s">
        <v>158</v>
      </c>
      <c r="D11" s="86" t="s">
        <v>159</v>
      </c>
      <c r="E11" s="86" t="s">
        <v>160</v>
      </c>
    </row>
    <row r="12" ht="12.75">
      <c r="B12" s="702"/>
    </row>
    <row r="13" ht="12.75">
      <c r="B13" s="702"/>
    </row>
    <row r="14" ht="12.75">
      <c r="B14" s="702"/>
    </row>
    <row r="15" spans="1:3" ht="12.75">
      <c r="A15" s="701" t="s">
        <v>684</v>
      </c>
      <c r="B15" s="702"/>
      <c r="C15" s="53" t="s">
        <v>680</v>
      </c>
    </row>
    <row r="16" ht="12.75">
      <c r="C16" s="701" t="s">
        <v>683</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2:E31"/>
  <sheetViews>
    <sheetView zoomScalePageLayoutView="0" workbookViewId="0" topLeftCell="A1">
      <selection activeCell="A1" sqref="A1"/>
    </sheetView>
  </sheetViews>
  <sheetFormatPr defaultColWidth="11.421875" defaultRowHeight="12.75"/>
  <cols>
    <col min="2" max="2" width="23.421875" style="0" customWidth="1"/>
    <col min="3" max="3" width="33.7109375" style="0" customWidth="1"/>
    <col min="4" max="4" width="11.421875" style="54" customWidth="1"/>
    <col min="5" max="5" width="42.28125" style="0" customWidth="1"/>
    <col min="7" max="7" width="34.421875" style="0" customWidth="1"/>
  </cols>
  <sheetData>
    <row r="2" spans="1:5" ht="18">
      <c r="A2" s="822" t="s">
        <v>153</v>
      </c>
      <c r="B2" s="822"/>
      <c r="C2" s="822"/>
      <c r="D2" s="822"/>
      <c r="E2" s="822"/>
    </row>
    <row r="4" spans="1:4" ht="12.75">
      <c r="A4" s="53" t="s">
        <v>142</v>
      </c>
      <c r="B4" s="56" t="s">
        <v>143</v>
      </c>
      <c r="C4" s="571" t="s">
        <v>586</v>
      </c>
      <c r="D4" s="570" t="s">
        <v>144</v>
      </c>
    </row>
    <row r="5" spans="3:4" ht="12.75">
      <c r="C5" s="571" t="s">
        <v>586</v>
      </c>
      <c r="D5" s="570" t="s">
        <v>585</v>
      </c>
    </row>
    <row r="6" spans="3:4" ht="12.75">
      <c r="C6" s="571"/>
      <c r="D6" s="570"/>
    </row>
    <row r="7" ht="12.75">
      <c r="D7" s="572" t="s">
        <v>314</v>
      </c>
    </row>
    <row r="8" ht="15.75">
      <c r="A8" s="55" t="s">
        <v>130</v>
      </c>
    </row>
    <row r="9" spans="2:4" ht="12.75">
      <c r="B9" s="53" t="s">
        <v>131</v>
      </c>
      <c r="D9" s="84" t="s">
        <v>154</v>
      </c>
    </row>
    <row r="10" ht="12.75">
      <c r="B10" s="53"/>
    </row>
    <row r="11" spans="2:4" ht="12.75">
      <c r="B11" s="53" t="s">
        <v>132</v>
      </c>
      <c r="D11" s="54">
        <v>0</v>
      </c>
    </row>
    <row r="12" ht="12.75">
      <c r="B12" s="53"/>
    </row>
    <row r="13" spans="2:4" ht="12.75">
      <c r="B13" s="53" t="s">
        <v>133</v>
      </c>
      <c r="D13" s="54">
        <v>0</v>
      </c>
    </row>
    <row r="16" ht="15.75">
      <c r="A16" s="55" t="s">
        <v>677</v>
      </c>
    </row>
    <row r="17" ht="12.75">
      <c r="B17" s="53" t="s">
        <v>134</v>
      </c>
    </row>
    <row r="18" spans="4:5" ht="12.75">
      <c r="D18" s="84"/>
      <c r="E18" s="85"/>
    </row>
    <row r="19" spans="3:4" ht="12.75">
      <c r="C19" t="s">
        <v>135</v>
      </c>
      <c r="D19" s="54">
        <v>0</v>
      </c>
    </row>
    <row r="20" spans="3:4" ht="12.75">
      <c r="C20" s="701" t="s">
        <v>678</v>
      </c>
      <c r="D20" s="54">
        <v>0</v>
      </c>
    </row>
    <row r="21" spans="3:4" ht="12.75">
      <c r="C21" s="701" t="s">
        <v>679</v>
      </c>
      <c r="D21" s="54">
        <v>0</v>
      </c>
    </row>
    <row r="23" spans="2:4" ht="12.75">
      <c r="B23" s="53" t="s">
        <v>136</v>
      </c>
      <c r="C23" t="s">
        <v>137</v>
      </c>
      <c r="D23" s="54">
        <v>0</v>
      </c>
    </row>
    <row r="26" ht="15.75">
      <c r="A26" s="55" t="s">
        <v>139</v>
      </c>
    </row>
    <row r="27" spans="2:4" ht="12.75">
      <c r="B27" s="53" t="s">
        <v>138</v>
      </c>
      <c r="D27" s="54">
        <v>0</v>
      </c>
    </row>
    <row r="29" spans="2:4" ht="12.75">
      <c r="B29" s="53" t="s">
        <v>140</v>
      </c>
      <c r="D29" s="54">
        <v>0</v>
      </c>
    </row>
    <row r="31" spans="2:4" ht="12.75">
      <c r="B31" s="53" t="s">
        <v>141</v>
      </c>
      <c r="D31" s="54">
        <v>0</v>
      </c>
    </row>
  </sheetData>
  <sheetProtection/>
  <mergeCells count="1">
    <mergeCell ref="A2:E2"/>
  </mergeCells>
  <printOptions/>
  <pageMargins left="0.787401575" right="0.787401575" top="0.984251969" bottom="0.984251969"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5" tint="0.5999900102615356"/>
  </sheetPr>
  <dimension ref="A2:Y38"/>
  <sheetViews>
    <sheetView tabSelected="1" zoomScale="80" zoomScaleNormal="80" zoomScalePageLayoutView="0" workbookViewId="0" topLeftCell="L12">
      <selection activeCell="M13" sqref="M13"/>
    </sheetView>
  </sheetViews>
  <sheetFormatPr defaultColWidth="11.421875" defaultRowHeight="12.75"/>
  <cols>
    <col min="2" max="2" width="13.00390625" style="0" customWidth="1"/>
    <col min="4" max="4" width="16.421875" style="0" customWidth="1"/>
    <col min="6" max="6" width="4.8515625" style="0" customWidth="1"/>
    <col min="7" max="8" width="4.140625" style="0" customWidth="1"/>
    <col min="9" max="9" width="3.8515625" style="0" customWidth="1"/>
    <col min="10" max="10" width="26.28125" style="0" customWidth="1"/>
    <col min="11" max="11" width="24.140625" style="0" customWidth="1"/>
    <col min="12" max="12" width="23.00390625" style="0" customWidth="1"/>
    <col min="13" max="13" width="33.8515625" style="0" customWidth="1"/>
    <col min="14" max="14" width="21.7109375" style="0" customWidth="1"/>
    <col min="15" max="15" width="19.7109375" style="0" customWidth="1"/>
    <col min="16" max="16" width="18.421875" style="0" customWidth="1"/>
    <col min="17" max="17" width="20.421875" style="0" customWidth="1"/>
    <col min="18" max="18" width="13.421875" style="0" customWidth="1"/>
  </cols>
  <sheetData>
    <row r="2" spans="1:2" ht="18">
      <c r="A2" s="822"/>
      <c r="B2" s="822"/>
    </row>
    <row r="3" ht="13.5" thickBot="1"/>
    <row r="4" spans="1:25" ht="39" customHeight="1" thickBot="1">
      <c r="A4" s="1"/>
      <c r="B4" s="741" t="s">
        <v>14</v>
      </c>
      <c r="C4" s="742"/>
      <c r="D4" s="742"/>
      <c r="E4" s="743"/>
      <c r="F4" s="741" t="s">
        <v>15</v>
      </c>
      <c r="G4" s="742"/>
      <c r="H4" s="742"/>
      <c r="I4" s="743"/>
      <c r="J4" s="1"/>
      <c r="K4" s="784" t="s">
        <v>168</v>
      </c>
      <c r="L4" s="785"/>
      <c r="M4" s="785"/>
      <c r="N4" s="785"/>
      <c r="O4" s="785"/>
      <c r="P4" s="785"/>
      <c r="Q4" s="785"/>
      <c r="R4" s="741" t="s">
        <v>262</v>
      </c>
      <c r="S4" s="742"/>
      <c r="T4" s="742"/>
      <c r="U4" s="743"/>
      <c r="V4" s="741" t="s">
        <v>15</v>
      </c>
      <c r="W4" s="742"/>
      <c r="X4" s="742"/>
      <c r="Y4" s="743"/>
    </row>
    <row r="5" spans="1:25" ht="39" thickBot="1">
      <c r="A5" s="9" t="s">
        <v>16</v>
      </c>
      <c r="B5" s="5" t="s">
        <v>20</v>
      </c>
      <c r="C5" s="6" t="s">
        <v>10</v>
      </c>
      <c r="D5" s="8" t="s">
        <v>9</v>
      </c>
      <c r="E5" s="7" t="s">
        <v>19</v>
      </c>
      <c r="F5" s="5" t="s">
        <v>4</v>
      </c>
      <c r="G5" s="6" t="s">
        <v>5</v>
      </c>
      <c r="H5" s="6" t="s">
        <v>6</v>
      </c>
      <c r="I5" s="7" t="s">
        <v>7</v>
      </c>
      <c r="J5" s="9" t="s">
        <v>8</v>
      </c>
      <c r="K5" s="487" t="s">
        <v>205</v>
      </c>
      <c r="L5" s="488" t="s">
        <v>162</v>
      </c>
      <c r="M5" s="488" t="s">
        <v>343</v>
      </c>
      <c r="N5" s="489" t="s">
        <v>164</v>
      </c>
      <c r="O5" s="489" t="s">
        <v>165</v>
      </c>
      <c r="P5" s="489" t="s">
        <v>166</v>
      </c>
      <c r="Q5" s="488" t="s">
        <v>167</v>
      </c>
      <c r="R5" s="5" t="s">
        <v>20</v>
      </c>
      <c r="S5" s="6" t="s">
        <v>10</v>
      </c>
      <c r="T5" s="8" t="s">
        <v>9</v>
      </c>
      <c r="U5" s="7" t="s">
        <v>19</v>
      </c>
      <c r="V5" s="5" t="s">
        <v>4</v>
      </c>
      <c r="W5" s="6" t="s">
        <v>5</v>
      </c>
      <c r="X5" s="6" t="s">
        <v>6</v>
      </c>
      <c r="Y5" s="7" t="s">
        <v>7</v>
      </c>
    </row>
    <row r="6" spans="1:25" ht="15.75">
      <c r="A6" s="753" t="s">
        <v>688</v>
      </c>
      <c r="B6" s="754"/>
      <c r="C6" s="754"/>
      <c r="D6" s="754"/>
      <c r="E6" s="754"/>
      <c r="F6" s="754"/>
      <c r="G6" s="754"/>
      <c r="H6" s="754"/>
      <c r="I6" s="754"/>
      <c r="J6" s="754"/>
      <c r="K6" s="599"/>
      <c r="L6" s="599"/>
      <c r="M6" s="599"/>
      <c r="N6" s="599"/>
      <c r="O6" s="599"/>
      <c r="P6" s="599"/>
      <c r="Q6" s="599"/>
      <c r="R6" s="599"/>
      <c r="S6" s="599"/>
      <c r="T6" s="599"/>
      <c r="U6" s="599"/>
      <c r="V6" s="599"/>
      <c r="W6" s="599"/>
      <c r="X6" s="599"/>
      <c r="Y6" s="600"/>
    </row>
    <row r="7" spans="1:25" ht="284.25" customHeight="1" thickBot="1">
      <c r="A7" s="704" t="s">
        <v>687</v>
      </c>
      <c r="B7" s="705">
        <v>3</v>
      </c>
      <c r="C7" s="705">
        <v>6</v>
      </c>
      <c r="D7" s="705">
        <v>1</v>
      </c>
      <c r="E7" s="705">
        <v>10</v>
      </c>
      <c r="F7" s="705"/>
      <c r="G7" s="705"/>
      <c r="H7" s="705"/>
      <c r="I7" s="705" t="s">
        <v>3</v>
      </c>
      <c r="J7" s="705"/>
      <c r="K7" s="706" t="s">
        <v>707</v>
      </c>
      <c r="L7" s="704"/>
      <c r="M7" s="707" t="s">
        <v>710</v>
      </c>
      <c r="N7" s="706" t="s">
        <v>689</v>
      </c>
      <c r="O7" s="706" t="s">
        <v>690</v>
      </c>
      <c r="P7" s="706" t="s">
        <v>691</v>
      </c>
      <c r="Q7" s="706" t="s">
        <v>692</v>
      </c>
      <c r="R7" s="704">
        <v>1</v>
      </c>
      <c r="S7" s="704">
        <v>6</v>
      </c>
      <c r="T7" s="704">
        <v>1</v>
      </c>
      <c r="U7" s="704">
        <v>8</v>
      </c>
      <c r="V7" s="704"/>
      <c r="W7" s="704"/>
      <c r="X7" s="704" t="s">
        <v>3</v>
      </c>
      <c r="Y7" s="706"/>
    </row>
    <row r="8" spans="1:25" ht="15.75">
      <c r="A8" s="753" t="s">
        <v>693</v>
      </c>
      <c r="B8" s="754"/>
      <c r="C8" s="754"/>
      <c r="D8" s="754"/>
      <c r="E8" s="754"/>
      <c r="F8" s="754"/>
      <c r="G8" s="754"/>
      <c r="H8" s="754"/>
      <c r="I8" s="754"/>
      <c r="J8" s="754"/>
      <c r="K8" s="599"/>
      <c r="L8" s="599"/>
      <c r="M8" s="599"/>
      <c r="N8" s="599"/>
      <c r="O8" s="599"/>
      <c r="P8" s="599"/>
      <c r="Q8" s="599"/>
      <c r="R8" s="599"/>
      <c r="S8" s="599"/>
      <c r="T8" s="599"/>
      <c r="U8" s="599"/>
      <c r="V8" s="599"/>
      <c r="W8" s="599"/>
      <c r="X8" s="599"/>
      <c r="Y8" s="600"/>
    </row>
    <row r="9" spans="1:25" ht="297.75" customHeight="1" thickBot="1">
      <c r="A9" s="704" t="s">
        <v>687</v>
      </c>
      <c r="B9" s="705">
        <v>3</v>
      </c>
      <c r="C9" s="705">
        <v>6</v>
      </c>
      <c r="D9" s="705">
        <v>1</v>
      </c>
      <c r="E9" s="705">
        <v>10</v>
      </c>
      <c r="F9" s="705"/>
      <c r="G9" s="705"/>
      <c r="H9" s="705"/>
      <c r="I9" s="705" t="s">
        <v>3</v>
      </c>
      <c r="J9" s="705"/>
      <c r="K9" s="706" t="s">
        <v>704</v>
      </c>
      <c r="L9" s="704"/>
      <c r="M9" s="707" t="s">
        <v>703</v>
      </c>
      <c r="N9" s="706" t="s">
        <v>694</v>
      </c>
      <c r="O9" s="706" t="s">
        <v>690</v>
      </c>
      <c r="P9" s="707" t="s">
        <v>695</v>
      </c>
      <c r="Q9" s="706" t="s">
        <v>696</v>
      </c>
      <c r="R9" s="704">
        <v>1</v>
      </c>
      <c r="S9" s="704">
        <v>6</v>
      </c>
      <c r="T9" s="704">
        <v>1</v>
      </c>
      <c r="U9" s="704">
        <v>8</v>
      </c>
      <c r="V9" s="704"/>
      <c r="W9" s="704"/>
      <c r="X9" s="704" t="s">
        <v>3</v>
      </c>
      <c r="Y9" s="706"/>
    </row>
    <row r="10" spans="1:25" ht="15.75">
      <c r="A10" s="753" t="s">
        <v>697</v>
      </c>
      <c r="B10" s="754"/>
      <c r="C10" s="754"/>
      <c r="D10" s="754"/>
      <c r="E10" s="754"/>
      <c r="F10" s="754"/>
      <c r="G10" s="754"/>
      <c r="H10" s="754"/>
      <c r="I10" s="754"/>
      <c r="J10" s="754"/>
      <c r="K10" s="599"/>
      <c r="L10" s="599"/>
      <c r="M10" s="599"/>
      <c r="N10" s="599"/>
      <c r="O10" s="599"/>
      <c r="P10" s="599"/>
      <c r="Q10" s="599"/>
      <c r="R10" s="599"/>
      <c r="S10" s="599"/>
      <c r="T10" s="599"/>
      <c r="U10" s="599"/>
      <c r="V10" s="599"/>
      <c r="W10" s="599"/>
      <c r="X10" s="599"/>
      <c r="Y10" s="600"/>
    </row>
    <row r="11" spans="1:25" ht="382.5" customHeight="1" thickBot="1">
      <c r="A11" s="704" t="s">
        <v>687</v>
      </c>
      <c r="B11" s="705">
        <v>3</v>
      </c>
      <c r="C11" s="705">
        <v>6</v>
      </c>
      <c r="D11" s="705">
        <v>1</v>
      </c>
      <c r="E11" s="705">
        <v>10</v>
      </c>
      <c r="F11" s="705"/>
      <c r="G11" s="705"/>
      <c r="H11" s="705"/>
      <c r="I11" s="705" t="s">
        <v>3</v>
      </c>
      <c r="J11" s="705"/>
      <c r="K11" s="707" t="s">
        <v>705</v>
      </c>
      <c r="L11" s="704"/>
      <c r="M11" s="707" t="s">
        <v>711</v>
      </c>
      <c r="N11" s="706" t="s">
        <v>702</v>
      </c>
      <c r="O11" s="706" t="s">
        <v>690</v>
      </c>
      <c r="P11" s="707" t="s">
        <v>698</v>
      </c>
      <c r="Q11" s="706" t="s">
        <v>692</v>
      </c>
      <c r="R11" s="704">
        <v>1</v>
      </c>
      <c r="S11" s="704">
        <v>6</v>
      </c>
      <c r="T11" s="704">
        <v>1</v>
      </c>
      <c r="U11" s="704">
        <v>8</v>
      </c>
      <c r="V11" s="704"/>
      <c r="W11" s="704"/>
      <c r="X11" s="704" t="s">
        <v>3</v>
      </c>
      <c r="Y11" s="706"/>
    </row>
    <row r="12" spans="1:25" ht="15.75">
      <c r="A12" s="753" t="s">
        <v>699</v>
      </c>
      <c r="B12" s="754"/>
      <c r="C12" s="754"/>
      <c r="D12" s="754"/>
      <c r="E12" s="754"/>
      <c r="F12" s="754"/>
      <c r="G12" s="754"/>
      <c r="H12" s="754"/>
      <c r="I12" s="754"/>
      <c r="J12" s="754"/>
      <c r="K12" s="599"/>
      <c r="L12" s="599"/>
      <c r="M12" s="599"/>
      <c r="N12" s="599"/>
      <c r="O12" s="599"/>
      <c r="P12" s="599"/>
      <c r="Q12" s="599"/>
      <c r="R12" s="599"/>
      <c r="S12" s="599"/>
      <c r="T12" s="599"/>
      <c r="U12" s="599"/>
      <c r="V12" s="599"/>
      <c r="W12" s="599"/>
      <c r="X12" s="599"/>
      <c r="Y12" s="600"/>
    </row>
    <row r="13" spans="1:25" ht="350.25" customHeight="1">
      <c r="A13" s="706" t="s">
        <v>700</v>
      </c>
      <c r="B13" s="705">
        <v>2</v>
      </c>
      <c r="C13" s="705">
        <v>6</v>
      </c>
      <c r="D13" s="705">
        <v>1</v>
      </c>
      <c r="E13" s="705">
        <v>9</v>
      </c>
      <c r="F13" s="705"/>
      <c r="G13" s="705"/>
      <c r="H13" s="705"/>
      <c r="I13" s="705" t="s">
        <v>3</v>
      </c>
      <c r="J13" s="705"/>
      <c r="K13" s="707" t="s">
        <v>706</v>
      </c>
      <c r="L13" s="704"/>
      <c r="M13" s="707" t="s">
        <v>712</v>
      </c>
      <c r="N13" s="706" t="s">
        <v>701</v>
      </c>
      <c r="O13" s="706" t="s">
        <v>690</v>
      </c>
      <c r="P13" s="707" t="s">
        <v>698</v>
      </c>
      <c r="Q13" s="706" t="s">
        <v>692</v>
      </c>
      <c r="R13" s="704">
        <v>1</v>
      </c>
      <c r="S13" s="704">
        <v>6</v>
      </c>
      <c r="T13" s="704">
        <v>1</v>
      </c>
      <c r="U13" s="704">
        <v>8</v>
      </c>
      <c r="V13" s="704"/>
      <c r="W13" s="704"/>
      <c r="X13" s="704" t="s">
        <v>3</v>
      </c>
      <c r="Y13" s="706"/>
    </row>
    <row r="14" spans="11:25" ht="12.75">
      <c r="K14" s="703"/>
      <c r="L14" s="703"/>
      <c r="M14" s="703"/>
      <c r="N14" s="703"/>
      <c r="O14" s="703"/>
      <c r="P14" s="703"/>
      <c r="Q14" s="703"/>
      <c r="R14" s="703"/>
      <c r="S14" s="703"/>
      <c r="T14" s="703"/>
      <c r="U14" s="703"/>
      <c r="V14" s="703"/>
      <c r="W14" s="703"/>
      <c r="X14" s="703"/>
      <c r="Y14" s="703"/>
    </row>
    <row r="15" spans="1:25" ht="15.75">
      <c r="A15" s="55"/>
      <c r="K15" s="703"/>
      <c r="L15" s="703"/>
      <c r="M15" s="703"/>
      <c r="N15" s="703"/>
      <c r="O15" s="703"/>
      <c r="P15" s="703"/>
      <c r="Q15" s="703"/>
      <c r="R15" s="703"/>
      <c r="S15" s="703"/>
      <c r="T15" s="703"/>
      <c r="U15" s="703"/>
      <c r="V15" s="703"/>
      <c r="W15" s="703"/>
      <c r="X15" s="703"/>
      <c r="Y15" s="703"/>
    </row>
    <row r="16" spans="11:25" ht="12.75">
      <c r="K16" s="703"/>
      <c r="L16" s="703"/>
      <c r="M16" s="703"/>
      <c r="N16" s="703"/>
      <c r="O16" s="703"/>
      <c r="P16" s="703"/>
      <c r="Q16" s="703"/>
      <c r="R16" s="703"/>
      <c r="S16" s="703"/>
      <c r="T16" s="703"/>
      <c r="U16" s="703"/>
      <c r="V16" s="703"/>
      <c r="W16" s="703"/>
      <c r="X16" s="703"/>
      <c r="Y16" s="703"/>
    </row>
    <row r="17" spans="2:25" ht="12.75">
      <c r="B17" s="85"/>
      <c r="K17" s="703"/>
      <c r="L17" s="703"/>
      <c r="M17" s="703"/>
      <c r="N17" s="703"/>
      <c r="O17" s="703"/>
      <c r="P17" s="703"/>
      <c r="Q17" s="703"/>
      <c r="R17" s="703"/>
      <c r="S17" s="703"/>
      <c r="T17" s="703"/>
      <c r="U17" s="703"/>
      <c r="V17" s="703"/>
      <c r="W17" s="703"/>
      <c r="X17" s="703"/>
      <c r="Y17" s="703"/>
    </row>
    <row r="18" spans="11:25" ht="12.75">
      <c r="K18" s="703"/>
      <c r="L18" s="703"/>
      <c r="M18" s="703"/>
      <c r="N18" s="703"/>
      <c r="O18" s="703"/>
      <c r="P18" s="703"/>
      <c r="Q18" s="703"/>
      <c r="R18" s="703"/>
      <c r="S18" s="703"/>
      <c r="T18" s="703"/>
      <c r="U18" s="703"/>
      <c r="V18" s="703"/>
      <c r="W18" s="703"/>
      <c r="X18" s="703"/>
      <c r="Y18" s="703"/>
    </row>
    <row r="19" spans="11:25" ht="12.75">
      <c r="K19" s="703"/>
      <c r="L19" s="703"/>
      <c r="M19" s="703"/>
      <c r="N19" s="703"/>
      <c r="O19" s="703"/>
      <c r="P19" s="703"/>
      <c r="Q19" s="703"/>
      <c r="R19" s="703"/>
      <c r="S19" s="703"/>
      <c r="T19" s="703"/>
      <c r="U19" s="703"/>
      <c r="V19" s="703"/>
      <c r="W19" s="703"/>
      <c r="X19" s="703"/>
      <c r="Y19" s="703"/>
    </row>
    <row r="20" spans="11:25" ht="12.75">
      <c r="K20" s="703"/>
      <c r="L20" s="703"/>
      <c r="M20" s="703"/>
      <c r="N20" s="703"/>
      <c r="O20" s="703"/>
      <c r="P20" s="703"/>
      <c r="Q20" s="703"/>
      <c r="R20" s="703"/>
      <c r="S20" s="703"/>
      <c r="T20" s="703"/>
      <c r="U20" s="703"/>
      <c r="V20" s="703"/>
      <c r="W20" s="703"/>
      <c r="X20" s="703"/>
      <c r="Y20" s="703"/>
    </row>
    <row r="21" spans="11:25" ht="12.75">
      <c r="K21" s="703"/>
      <c r="L21" s="703"/>
      <c r="M21" s="703"/>
      <c r="N21" s="703"/>
      <c r="O21" s="703"/>
      <c r="P21" s="703"/>
      <c r="Q21" s="703"/>
      <c r="R21" s="703"/>
      <c r="S21" s="703"/>
      <c r="T21" s="703"/>
      <c r="U21" s="703"/>
      <c r="V21" s="703"/>
      <c r="W21" s="703"/>
      <c r="X21" s="703"/>
      <c r="Y21" s="703"/>
    </row>
    <row r="22" spans="11:25" ht="12.75">
      <c r="K22" s="703"/>
      <c r="L22" s="703"/>
      <c r="M22" s="703"/>
      <c r="N22" s="703"/>
      <c r="O22" s="703"/>
      <c r="P22" s="703"/>
      <c r="Q22" s="703"/>
      <c r="R22" s="703"/>
      <c r="S22" s="703"/>
      <c r="T22" s="703"/>
      <c r="U22" s="703"/>
      <c r="V22" s="703"/>
      <c r="W22" s="703"/>
      <c r="X22" s="703"/>
      <c r="Y22" s="703"/>
    </row>
    <row r="23" spans="11:25" ht="12.75">
      <c r="K23" s="703"/>
      <c r="L23" s="703"/>
      <c r="M23" s="703"/>
      <c r="N23" s="703"/>
      <c r="O23" s="703"/>
      <c r="P23" s="703"/>
      <c r="Q23" s="703"/>
      <c r="R23" s="703"/>
      <c r="S23" s="703"/>
      <c r="T23" s="703"/>
      <c r="U23" s="703"/>
      <c r="V23" s="703"/>
      <c r="W23" s="703"/>
      <c r="X23" s="703"/>
      <c r="Y23" s="703"/>
    </row>
    <row r="24" spans="11:25" ht="12.75">
      <c r="K24" s="703"/>
      <c r="L24" s="703"/>
      <c r="M24" s="703"/>
      <c r="N24" s="703"/>
      <c r="O24" s="703"/>
      <c r="P24" s="703"/>
      <c r="Q24" s="703"/>
      <c r="R24" s="703"/>
      <c r="S24" s="703"/>
      <c r="T24" s="703"/>
      <c r="U24" s="703"/>
      <c r="V24" s="703"/>
      <c r="W24" s="703"/>
      <c r="X24" s="703"/>
      <c r="Y24" s="703"/>
    </row>
    <row r="25" spans="1:25" ht="15.75">
      <c r="A25" s="55"/>
      <c r="K25" s="703"/>
      <c r="L25" s="703"/>
      <c r="M25" s="703"/>
      <c r="N25" s="703"/>
      <c r="O25" s="703"/>
      <c r="P25" s="703"/>
      <c r="Q25" s="703"/>
      <c r="R25" s="703"/>
      <c r="S25" s="703"/>
      <c r="T25" s="703"/>
      <c r="U25" s="703"/>
      <c r="V25" s="703"/>
      <c r="W25" s="703"/>
      <c r="X25" s="703"/>
      <c r="Y25" s="703"/>
    </row>
    <row r="26" spans="11:25" ht="12.75">
      <c r="K26" s="703"/>
      <c r="L26" s="703"/>
      <c r="M26" s="703"/>
      <c r="N26" s="703"/>
      <c r="O26" s="703"/>
      <c r="P26" s="703"/>
      <c r="Q26" s="703"/>
      <c r="R26" s="703"/>
      <c r="S26" s="703"/>
      <c r="T26" s="703"/>
      <c r="U26" s="703"/>
      <c r="V26" s="703"/>
      <c r="W26" s="703"/>
      <c r="X26" s="703"/>
      <c r="Y26" s="703"/>
    </row>
    <row r="27" spans="11:25" ht="12.75">
      <c r="K27" s="703"/>
      <c r="L27" s="703"/>
      <c r="M27" s="703"/>
      <c r="N27" s="703"/>
      <c r="O27" s="703"/>
      <c r="P27" s="703"/>
      <c r="Q27" s="703"/>
      <c r="R27" s="703"/>
      <c r="S27" s="703"/>
      <c r="T27" s="703"/>
      <c r="U27" s="703"/>
      <c r="V27" s="703"/>
      <c r="W27" s="703"/>
      <c r="X27" s="703"/>
      <c r="Y27" s="703"/>
    </row>
    <row r="28" spans="11:25" ht="12.75">
      <c r="K28" s="703"/>
      <c r="L28" s="703"/>
      <c r="M28" s="703"/>
      <c r="N28" s="703"/>
      <c r="O28" s="703"/>
      <c r="P28" s="703"/>
      <c r="Q28" s="703"/>
      <c r="R28" s="703"/>
      <c r="S28" s="703"/>
      <c r="T28" s="703"/>
      <c r="U28" s="703"/>
      <c r="V28" s="703"/>
      <c r="W28" s="703"/>
      <c r="X28" s="703"/>
      <c r="Y28" s="703"/>
    </row>
    <row r="29" spans="11:25" ht="12.75">
      <c r="K29" s="703"/>
      <c r="L29" s="703"/>
      <c r="M29" s="703"/>
      <c r="N29" s="703"/>
      <c r="O29" s="703"/>
      <c r="P29" s="703"/>
      <c r="Q29" s="703"/>
      <c r="R29" s="703"/>
      <c r="S29" s="703"/>
      <c r="T29" s="703"/>
      <c r="U29" s="703"/>
      <c r="V29" s="703"/>
      <c r="W29" s="703"/>
      <c r="X29" s="703"/>
      <c r="Y29" s="703"/>
    </row>
    <row r="30" spans="11:25" ht="12.75">
      <c r="K30" s="703"/>
      <c r="L30" s="703"/>
      <c r="M30" s="703"/>
      <c r="N30" s="703"/>
      <c r="O30" s="703"/>
      <c r="P30" s="703"/>
      <c r="Q30" s="703"/>
      <c r="R30" s="703"/>
      <c r="S30" s="703"/>
      <c r="T30" s="703"/>
      <c r="U30" s="703"/>
      <c r="V30" s="703"/>
      <c r="W30" s="703"/>
      <c r="X30" s="703"/>
      <c r="Y30" s="703"/>
    </row>
    <row r="31" spans="11:25" ht="12.75">
      <c r="K31" s="703"/>
      <c r="L31" s="703"/>
      <c r="M31" s="703"/>
      <c r="N31" s="703"/>
      <c r="O31" s="703"/>
      <c r="P31" s="703"/>
      <c r="Q31" s="703"/>
      <c r="R31" s="703"/>
      <c r="S31" s="703"/>
      <c r="T31" s="703"/>
      <c r="U31" s="703"/>
      <c r="V31" s="703"/>
      <c r="W31" s="703"/>
      <c r="X31" s="703"/>
      <c r="Y31" s="703"/>
    </row>
    <row r="32" spans="11:25" ht="12.75">
      <c r="K32" s="703"/>
      <c r="L32" s="703"/>
      <c r="M32" s="703"/>
      <c r="N32" s="703"/>
      <c r="O32" s="703"/>
      <c r="P32" s="703"/>
      <c r="Q32" s="703"/>
      <c r="R32" s="703"/>
      <c r="S32" s="703"/>
      <c r="T32" s="703"/>
      <c r="U32" s="703"/>
      <c r="V32" s="703"/>
      <c r="W32" s="703"/>
      <c r="X32" s="703"/>
      <c r="Y32" s="703"/>
    </row>
    <row r="33" spans="11:25" ht="12.75">
      <c r="K33" s="703"/>
      <c r="L33" s="703"/>
      <c r="M33" s="703"/>
      <c r="N33" s="703"/>
      <c r="O33" s="703"/>
      <c r="P33" s="703"/>
      <c r="Q33" s="703"/>
      <c r="R33" s="703"/>
      <c r="S33" s="703"/>
      <c r="T33" s="703"/>
      <c r="U33" s="703"/>
      <c r="V33" s="703"/>
      <c r="W33" s="703"/>
      <c r="X33" s="703"/>
      <c r="Y33" s="703"/>
    </row>
    <row r="34" spans="11:25" ht="12.75">
      <c r="K34" s="703"/>
      <c r="L34" s="703"/>
      <c r="M34" s="703"/>
      <c r="N34" s="703"/>
      <c r="O34" s="703"/>
      <c r="P34" s="703"/>
      <c r="Q34" s="703"/>
      <c r="R34" s="703"/>
      <c r="S34" s="703"/>
      <c r="T34" s="703"/>
      <c r="U34" s="703"/>
      <c r="V34" s="703"/>
      <c r="W34" s="703"/>
      <c r="X34" s="703"/>
      <c r="Y34" s="703"/>
    </row>
    <row r="35" spans="11:25" ht="12.75">
      <c r="K35" s="703"/>
      <c r="L35" s="703"/>
      <c r="M35" s="703"/>
      <c r="N35" s="703"/>
      <c r="O35" s="703"/>
      <c r="P35" s="703"/>
      <c r="Q35" s="703"/>
      <c r="R35" s="703"/>
      <c r="S35" s="703"/>
      <c r="T35" s="703"/>
      <c r="U35" s="703"/>
      <c r="V35" s="703"/>
      <c r="W35" s="703"/>
      <c r="X35" s="703"/>
      <c r="Y35" s="703"/>
    </row>
    <row r="36" spans="11:25" ht="12.75">
      <c r="K36" s="703"/>
      <c r="L36" s="703"/>
      <c r="M36" s="703"/>
      <c r="N36" s="703"/>
      <c r="O36" s="703"/>
      <c r="P36" s="703"/>
      <c r="Q36" s="703"/>
      <c r="R36" s="703"/>
      <c r="S36" s="703"/>
      <c r="T36" s="703"/>
      <c r="U36" s="703"/>
      <c r="V36" s="703"/>
      <c r="W36" s="703"/>
      <c r="X36" s="703"/>
      <c r="Y36" s="703"/>
    </row>
    <row r="37" spans="11:25" ht="12.75">
      <c r="K37" s="703"/>
      <c r="L37" s="703"/>
      <c r="M37" s="703"/>
      <c r="N37" s="703"/>
      <c r="O37" s="703"/>
      <c r="P37" s="703"/>
      <c r="Q37" s="703"/>
      <c r="R37" s="703"/>
      <c r="S37" s="703"/>
      <c r="T37" s="703"/>
      <c r="U37" s="703"/>
      <c r="V37" s="703"/>
      <c r="W37" s="703"/>
      <c r="X37" s="703"/>
      <c r="Y37" s="703"/>
    </row>
    <row r="38" spans="11:25" ht="12.75">
      <c r="K38" s="703"/>
      <c r="L38" s="703"/>
      <c r="M38" s="703"/>
      <c r="N38" s="703"/>
      <c r="O38" s="703"/>
      <c r="P38" s="703"/>
      <c r="Q38" s="703"/>
      <c r="R38" s="703"/>
      <c r="S38" s="703"/>
      <c r="T38" s="703"/>
      <c r="U38" s="703"/>
      <c r="V38" s="703"/>
      <c r="W38" s="703"/>
      <c r="X38" s="703"/>
      <c r="Y38" s="703"/>
    </row>
  </sheetData>
  <sheetProtection/>
  <mergeCells count="10">
    <mergeCell ref="V4:Y4"/>
    <mergeCell ref="A6:J6"/>
    <mergeCell ref="A8:J8"/>
    <mergeCell ref="A10:J10"/>
    <mergeCell ref="A12:J12"/>
    <mergeCell ref="A2:B2"/>
    <mergeCell ref="B4:E4"/>
    <mergeCell ref="F4:I4"/>
    <mergeCell ref="K4:Q4"/>
    <mergeCell ref="R4:U4"/>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B9"/>
  <sheetViews>
    <sheetView zoomScalePageLayoutView="0" workbookViewId="0" topLeftCell="A1">
      <selection activeCell="A1" sqref="A1"/>
    </sheetView>
  </sheetViews>
  <sheetFormatPr defaultColWidth="11.421875" defaultRowHeight="12.75"/>
  <cols>
    <col min="1" max="1" width="36.8515625" style="0" customWidth="1"/>
  </cols>
  <sheetData>
    <row r="1" spans="1:28" ht="36" customHeight="1" thickBot="1">
      <c r="A1" s="621" t="s">
        <v>317</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3"/>
    </row>
    <row r="2" spans="1:28" ht="36" customHeight="1" thickBot="1">
      <c r="A2" s="621" t="s">
        <v>391</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3"/>
    </row>
    <row r="3" spans="1:28" ht="36" customHeight="1" thickBot="1">
      <c r="A3" s="624" t="s">
        <v>319</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6"/>
    </row>
    <row r="4" spans="1:28" ht="36" customHeight="1" thickBot="1">
      <c r="A4" s="624" t="s">
        <v>320</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6"/>
    </row>
    <row r="5" spans="1:28" ht="36" customHeight="1" thickBot="1">
      <c r="A5" s="624" t="s">
        <v>236</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6"/>
    </row>
    <row r="6" spans="1:28" ht="36" customHeight="1" thickBot="1">
      <c r="A6" s="624" t="s">
        <v>235</v>
      </c>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6"/>
    </row>
    <row r="7" spans="1:28" ht="36" customHeight="1" thickBot="1">
      <c r="A7" s="624" t="s">
        <v>232</v>
      </c>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6"/>
    </row>
    <row r="8" spans="1:28" ht="36" customHeight="1" thickBot="1">
      <c r="A8" s="624" t="s">
        <v>229</v>
      </c>
      <c r="B8" s="625"/>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6"/>
    </row>
    <row r="9" spans="1:28" ht="36" customHeight="1">
      <c r="A9" s="627" t="s">
        <v>321</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5999900102615356"/>
  </sheetPr>
  <dimension ref="A3:S29"/>
  <sheetViews>
    <sheetView view="pageBreakPreview" zoomScale="90" zoomScaleNormal="90" zoomScaleSheetLayoutView="90" zoomScalePageLayoutView="0" workbookViewId="0" topLeftCell="A10">
      <selection activeCell="O16" sqref="O16"/>
    </sheetView>
  </sheetViews>
  <sheetFormatPr defaultColWidth="11.421875" defaultRowHeight="12.75"/>
  <cols>
    <col min="3" max="3" width="13.140625" style="0" customWidth="1"/>
    <col min="4" max="4" width="5.28125" style="0" customWidth="1"/>
    <col min="6" max="6" width="37.7109375" style="0" customWidth="1"/>
    <col min="8" max="8" width="5.7109375" style="0" customWidth="1"/>
    <col min="15" max="15" width="12.57421875" style="0" customWidth="1"/>
    <col min="16" max="16" width="4.140625" style="0" customWidth="1"/>
    <col min="17" max="18" width="11.421875" style="134" customWidth="1"/>
  </cols>
  <sheetData>
    <row r="2" ht="13.5" thickBot="1"/>
    <row r="3" spans="1:16" ht="19.5">
      <c r="A3" s="131" t="s">
        <v>73</v>
      </c>
      <c r="B3" s="132"/>
      <c r="C3" s="133"/>
      <c r="D3" s="134"/>
      <c r="E3" s="732" t="s">
        <v>74</v>
      </c>
      <c r="F3" s="733"/>
      <c r="G3" s="734"/>
      <c r="H3" s="140"/>
      <c r="I3" s="732" t="s">
        <v>75</v>
      </c>
      <c r="J3" s="733"/>
      <c r="K3" s="733"/>
      <c r="L3" s="733"/>
      <c r="M3" s="733"/>
      <c r="N3" s="733"/>
      <c r="O3" s="733"/>
      <c r="P3" s="734"/>
    </row>
    <row r="4" spans="1:18" ht="15">
      <c r="A4" s="117"/>
      <c r="B4" s="18"/>
      <c r="C4" s="118"/>
      <c r="D4" s="15"/>
      <c r="E4" s="117"/>
      <c r="F4" s="18"/>
      <c r="G4" s="118"/>
      <c r="H4" s="18"/>
      <c r="I4" s="117"/>
      <c r="J4" s="18"/>
      <c r="K4" s="18"/>
      <c r="L4" s="18"/>
      <c r="M4" s="18"/>
      <c r="N4" s="18"/>
      <c r="O4" s="18"/>
      <c r="P4" s="118"/>
      <c r="Q4" s="135"/>
      <c r="R4" s="135"/>
    </row>
    <row r="5" spans="1:18" ht="18">
      <c r="A5" s="117" t="s">
        <v>76</v>
      </c>
      <c r="B5" s="28"/>
      <c r="C5" s="123">
        <v>1</v>
      </c>
      <c r="D5" s="27"/>
      <c r="E5" s="130" t="s">
        <v>357</v>
      </c>
      <c r="F5" s="28"/>
      <c r="G5" s="119">
        <v>1</v>
      </c>
      <c r="H5" s="126"/>
      <c r="I5" s="130" t="s">
        <v>199</v>
      </c>
      <c r="J5" s="18"/>
      <c r="K5" s="18"/>
      <c r="L5" s="18"/>
      <c r="M5" s="18"/>
      <c r="N5" s="18"/>
      <c r="O5" s="18"/>
      <c r="P5" s="119">
        <v>1</v>
      </c>
      <c r="Q5" s="135"/>
      <c r="R5" s="136"/>
    </row>
    <row r="6" spans="1:18" ht="18">
      <c r="A6" s="130" t="s">
        <v>286</v>
      </c>
      <c r="B6" s="28"/>
      <c r="C6" s="123">
        <v>2</v>
      </c>
      <c r="D6" s="27"/>
      <c r="E6" s="130" t="s">
        <v>358</v>
      </c>
      <c r="F6" s="28"/>
      <c r="G6" s="119">
        <v>2</v>
      </c>
      <c r="H6" s="126"/>
      <c r="I6" s="130" t="s">
        <v>287</v>
      </c>
      <c r="J6" s="18"/>
      <c r="K6" s="18"/>
      <c r="L6" s="18"/>
      <c r="M6" s="18"/>
      <c r="N6" s="18"/>
      <c r="O6" s="18"/>
      <c r="P6" s="119">
        <v>2</v>
      </c>
      <c r="Q6" s="135"/>
      <c r="R6" s="136"/>
    </row>
    <row r="7" spans="1:18" ht="18">
      <c r="A7" s="117" t="s">
        <v>77</v>
      </c>
      <c r="B7" s="28"/>
      <c r="C7" s="123">
        <v>3</v>
      </c>
      <c r="D7" s="27"/>
      <c r="E7" s="130" t="s">
        <v>661</v>
      </c>
      <c r="F7" s="28"/>
      <c r="G7" s="119">
        <v>4</v>
      </c>
      <c r="H7" s="126"/>
      <c r="I7" s="130" t="s">
        <v>200</v>
      </c>
      <c r="J7" s="18"/>
      <c r="K7" s="18"/>
      <c r="L7" s="18"/>
      <c r="M7" s="18"/>
      <c r="N7" s="18"/>
      <c r="O7" s="18"/>
      <c r="P7" s="119">
        <v>3</v>
      </c>
      <c r="Q7" s="135"/>
      <c r="R7" s="136"/>
    </row>
    <row r="8" spans="1:18" ht="18.75" thickBot="1">
      <c r="A8" s="120"/>
      <c r="B8" s="124"/>
      <c r="C8" s="125"/>
      <c r="D8" s="15"/>
      <c r="E8" s="120" t="s">
        <v>78</v>
      </c>
      <c r="F8" s="121"/>
      <c r="G8" s="122">
        <v>6</v>
      </c>
      <c r="H8" s="126"/>
      <c r="I8" s="120"/>
      <c r="J8" s="124"/>
      <c r="K8" s="124"/>
      <c r="L8" s="124"/>
      <c r="M8" s="124"/>
      <c r="N8" s="124"/>
      <c r="O8" s="124"/>
      <c r="P8" s="125"/>
      <c r="Q8" s="135"/>
      <c r="R8" s="135"/>
    </row>
    <row r="9" spans="1:18" ht="15.75" thickBot="1">
      <c r="A9" s="15"/>
      <c r="B9" s="15"/>
      <c r="C9" s="15"/>
      <c r="D9" s="15"/>
      <c r="E9" s="15"/>
      <c r="F9" s="15"/>
      <c r="G9" s="15"/>
      <c r="H9" s="15"/>
      <c r="I9" s="15"/>
      <c r="J9" s="15"/>
      <c r="K9" s="15"/>
      <c r="L9" s="15"/>
      <c r="M9" s="15"/>
      <c r="N9" s="15"/>
      <c r="O9" s="15"/>
      <c r="P9" s="15"/>
      <c r="Q9" s="135"/>
      <c r="R9" s="135"/>
    </row>
    <row r="10" spans="1:19" ht="19.5">
      <c r="A10" s="127" t="s">
        <v>79</v>
      </c>
      <c r="B10" s="128"/>
      <c r="C10" s="128"/>
      <c r="D10" s="128"/>
      <c r="E10" s="128"/>
      <c r="F10" s="128"/>
      <c r="G10" s="128"/>
      <c r="H10" s="128"/>
      <c r="I10" s="128"/>
      <c r="J10" s="128"/>
      <c r="K10" s="129"/>
      <c r="L10" s="134"/>
      <c r="M10" s="134"/>
      <c r="N10" s="134"/>
      <c r="O10" s="134"/>
      <c r="P10" s="134"/>
      <c r="S10" s="134"/>
    </row>
    <row r="11" spans="1:19" ht="15">
      <c r="A11" s="117"/>
      <c r="B11" s="18"/>
      <c r="C11" s="18"/>
      <c r="D11" s="18"/>
      <c r="E11" s="18"/>
      <c r="F11" s="18"/>
      <c r="G11" s="18"/>
      <c r="H11" s="18"/>
      <c r="I11" s="18"/>
      <c r="J11" s="18"/>
      <c r="K11" s="118"/>
      <c r="L11" s="15"/>
      <c r="M11" s="15"/>
      <c r="N11" s="15"/>
      <c r="O11" s="15"/>
      <c r="P11" s="15"/>
      <c r="Q11" s="135"/>
      <c r="R11" s="135"/>
      <c r="S11" s="15"/>
    </row>
    <row r="12" spans="1:19" ht="20.25">
      <c r="A12" s="144" t="s">
        <v>247</v>
      </c>
      <c r="B12" s="141"/>
      <c r="C12" s="141"/>
      <c r="D12" s="141"/>
      <c r="E12" s="141"/>
      <c r="F12" s="141"/>
      <c r="G12" s="141"/>
      <c r="H12" s="141"/>
      <c r="I12" s="141"/>
      <c r="J12" s="141"/>
      <c r="K12" s="142"/>
      <c r="Q12" s="137"/>
      <c r="R12" s="137"/>
      <c r="S12" s="37"/>
    </row>
    <row r="13" spans="1:19" ht="15">
      <c r="A13" s="143"/>
      <c r="B13" s="141"/>
      <c r="C13" s="141"/>
      <c r="D13" s="141"/>
      <c r="E13" s="141"/>
      <c r="F13" s="141"/>
      <c r="G13" s="141"/>
      <c r="H13" s="141"/>
      <c r="I13" s="141"/>
      <c r="J13" s="141"/>
      <c r="K13" s="142"/>
      <c r="Q13" s="137"/>
      <c r="R13" s="137"/>
      <c r="S13" s="37"/>
    </row>
    <row r="14" spans="1:19" ht="25.5">
      <c r="A14" s="735" t="s">
        <v>80</v>
      </c>
      <c r="B14" s="736"/>
      <c r="C14" s="736"/>
      <c r="D14" s="736"/>
      <c r="E14" s="736"/>
      <c r="F14" s="736"/>
      <c r="G14" s="736"/>
      <c r="H14" s="736"/>
      <c r="I14" s="736"/>
      <c r="J14" s="736"/>
      <c r="K14" s="737"/>
      <c r="Q14" s="138"/>
      <c r="R14" s="137"/>
      <c r="S14" s="37"/>
    </row>
    <row r="15" spans="1:18" ht="26.25">
      <c r="A15" s="39" t="s">
        <v>4</v>
      </c>
      <c r="B15" s="726" t="s">
        <v>81</v>
      </c>
      <c r="C15" s="727"/>
      <c r="D15" s="727"/>
      <c r="E15" s="728"/>
      <c r="F15" s="146"/>
      <c r="G15" s="146"/>
      <c r="H15" s="146"/>
      <c r="I15" s="147" t="s">
        <v>85</v>
      </c>
      <c r="J15" s="147"/>
      <c r="K15" s="148" t="s">
        <v>88</v>
      </c>
      <c r="Q15" s="137"/>
      <c r="R15" s="137"/>
    </row>
    <row r="16" spans="1:18" ht="26.25">
      <c r="A16" s="40" t="s">
        <v>5</v>
      </c>
      <c r="B16" s="726" t="s">
        <v>82</v>
      </c>
      <c r="C16" s="727"/>
      <c r="D16" s="727"/>
      <c r="E16" s="728"/>
      <c r="F16" s="145"/>
      <c r="G16" s="145"/>
      <c r="H16" s="145"/>
      <c r="I16" s="147" t="s">
        <v>86</v>
      </c>
      <c r="J16" s="147"/>
      <c r="K16" s="148" t="s">
        <v>89</v>
      </c>
      <c r="Q16" s="137"/>
      <c r="R16" s="137"/>
    </row>
    <row r="17" spans="1:18" ht="26.25">
      <c r="A17" s="41" t="s">
        <v>6</v>
      </c>
      <c r="B17" s="726" t="s">
        <v>83</v>
      </c>
      <c r="C17" s="727"/>
      <c r="D17" s="727"/>
      <c r="E17" s="728"/>
      <c r="F17" s="145"/>
      <c r="G17" s="145"/>
      <c r="H17" s="145"/>
      <c r="I17" s="147" t="s">
        <v>708</v>
      </c>
      <c r="J17" s="147"/>
      <c r="K17" s="148" t="s">
        <v>90</v>
      </c>
      <c r="Q17" s="137"/>
      <c r="R17" s="137"/>
    </row>
    <row r="18" spans="1:18" ht="27" thickBot="1">
      <c r="A18" s="42" t="s">
        <v>7</v>
      </c>
      <c r="B18" s="729" t="s">
        <v>84</v>
      </c>
      <c r="C18" s="730"/>
      <c r="D18" s="730"/>
      <c r="E18" s="731"/>
      <c r="F18" s="149"/>
      <c r="G18" s="149"/>
      <c r="H18" s="149"/>
      <c r="I18" s="150" t="s">
        <v>709</v>
      </c>
      <c r="J18" s="150"/>
      <c r="K18" s="151" t="s">
        <v>87</v>
      </c>
      <c r="Q18" s="135"/>
      <c r="R18" s="135"/>
    </row>
    <row r="22" ht="13.5" thickBot="1"/>
    <row r="23" spans="1:9" ht="20.25" thickBot="1">
      <c r="A23" s="719" t="s">
        <v>204</v>
      </c>
      <c r="B23" s="720"/>
      <c r="C23" s="720"/>
      <c r="D23" s="720"/>
      <c r="E23" s="720"/>
      <c r="F23" s="720"/>
      <c r="G23" s="720"/>
      <c r="H23" s="720"/>
      <c r="I23" s="721"/>
    </row>
    <row r="24" spans="1:9" ht="15">
      <c r="A24" s="188"/>
      <c r="B24" s="189"/>
      <c r="C24" s="189"/>
      <c r="D24" s="189"/>
      <c r="E24" s="189"/>
      <c r="F24" s="189"/>
      <c r="G24" s="189"/>
      <c r="H24" s="722"/>
      <c r="I24" s="722"/>
    </row>
    <row r="25" spans="1:9" ht="18">
      <c r="A25" s="130" t="s">
        <v>201</v>
      </c>
      <c r="B25" s="29"/>
      <c r="C25" s="29"/>
      <c r="D25" s="29"/>
      <c r="E25" s="29"/>
      <c r="F25" s="29"/>
      <c r="G25" s="29"/>
      <c r="H25" s="723">
        <v>0</v>
      </c>
      <c r="I25" s="723"/>
    </row>
    <row r="26" spans="1:9" ht="18">
      <c r="A26" s="130" t="s">
        <v>202</v>
      </c>
      <c r="B26" s="29"/>
      <c r="C26" s="29"/>
      <c r="D26" s="29"/>
      <c r="E26" s="29"/>
      <c r="F26" s="29"/>
      <c r="G26" s="29"/>
      <c r="H26" s="723">
        <v>2</v>
      </c>
      <c r="I26" s="723"/>
    </row>
    <row r="27" spans="1:9" ht="18.75" thickBot="1">
      <c r="A27" s="190" t="s">
        <v>203</v>
      </c>
      <c r="B27" s="139"/>
      <c r="C27" s="139"/>
      <c r="D27" s="139"/>
      <c r="E27" s="139"/>
      <c r="F27" s="139"/>
      <c r="G27" s="139"/>
      <c r="H27" s="724">
        <v>3</v>
      </c>
      <c r="I27" s="724"/>
    </row>
    <row r="28" spans="1:9" ht="15.75" thickBot="1">
      <c r="A28" s="120"/>
      <c r="B28" s="139"/>
      <c r="C28" s="139"/>
      <c r="D28" s="139"/>
      <c r="E28" s="139"/>
      <c r="F28" s="139"/>
      <c r="G28" s="139"/>
      <c r="H28" s="725"/>
      <c r="I28" s="725"/>
    </row>
    <row r="29" ht="15">
      <c r="A29" s="15"/>
    </row>
  </sheetData>
  <sheetProtection/>
  <mergeCells count="13">
    <mergeCell ref="B16:E16"/>
    <mergeCell ref="B17:E17"/>
    <mergeCell ref="B18:E18"/>
    <mergeCell ref="E3:G3"/>
    <mergeCell ref="I3:P3"/>
    <mergeCell ref="A14:K14"/>
    <mergeCell ref="B15:E15"/>
    <mergeCell ref="A23:I23"/>
    <mergeCell ref="H24:I24"/>
    <mergeCell ref="H25:I25"/>
    <mergeCell ref="H26:I26"/>
    <mergeCell ref="H27:I27"/>
    <mergeCell ref="H28:I28"/>
  </mergeCells>
  <printOptions/>
  <pageMargins left="0.7" right="0.7" top="0.75" bottom="0.75" header="0.3" footer="0.3"/>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2:P24"/>
  <sheetViews>
    <sheetView view="pageBreakPreview" zoomScale="60" zoomScaleNormal="80" zoomScalePageLayoutView="0" workbookViewId="0" topLeftCell="A1">
      <selection activeCell="A1" sqref="A1"/>
    </sheetView>
  </sheetViews>
  <sheetFormatPr defaultColWidth="11.421875" defaultRowHeight="12.75"/>
  <cols>
    <col min="1" max="1" width="68.57421875" style="134" customWidth="1"/>
    <col min="2" max="2" width="39.28125" style="134" customWidth="1"/>
    <col min="3" max="16384" width="11.421875" style="134" customWidth="1"/>
  </cols>
  <sheetData>
    <row r="2" ht="12.75">
      <c r="A2" s="184"/>
    </row>
    <row r="4" spans="1:16" s="185" customFormat="1" ht="29.25" customHeight="1">
      <c r="A4" s="93" t="s">
        <v>248</v>
      </c>
      <c r="C4" s="93"/>
      <c r="D4" s="93"/>
      <c r="E4" s="93"/>
      <c r="F4" s="93"/>
      <c r="G4" s="93"/>
      <c r="H4" s="93"/>
      <c r="I4" s="93"/>
      <c r="J4" s="93"/>
      <c r="K4" s="93"/>
      <c r="L4" s="93"/>
      <c r="M4" s="93"/>
      <c r="N4" s="93"/>
      <c r="O4" s="93"/>
      <c r="P4" s="93"/>
    </row>
    <row r="5" spans="1:16" s="185" customFormat="1" ht="29.25" customHeight="1">
      <c r="A5" s="93" t="s">
        <v>17</v>
      </c>
      <c r="C5" s="93"/>
      <c r="D5" s="93"/>
      <c r="E5" s="93"/>
      <c r="F5" s="93"/>
      <c r="G5" s="93"/>
      <c r="H5" s="93"/>
      <c r="I5" s="93"/>
      <c r="J5" s="93"/>
      <c r="K5" s="93"/>
      <c r="L5" s="93"/>
      <c r="M5" s="93"/>
      <c r="N5" s="93"/>
      <c r="O5" s="93"/>
      <c r="P5" s="93"/>
    </row>
    <row r="6" spans="1:16" s="185" customFormat="1" ht="29.25" customHeight="1">
      <c r="A6" s="93" t="s">
        <v>173</v>
      </c>
      <c r="C6" s="93"/>
      <c r="D6" s="93"/>
      <c r="E6" s="93"/>
      <c r="F6" s="93"/>
      <c r="G6" s="93"/>
      <c r="H6" s="93"/>
      <c r="I6" s="93"/>
      <c r="J6" s="93"/>
      <c r="K6" s="93"/>
      <c r="L6" s="93"/>
      <c r="M6" s="93"/>
      <c r="N6" s="93"/>
      <c r="O6" s="93"/>
      <c r="P6" s="93"/>
    </row>
    <row r="7" spans="1:16" s="185" customFormat="1" ht="29.25" customHeight="1">
      <c r="A7" s="93" t="s">
        <v>249</v>
      </c>
      <c r="C7" s="93"/>
      <c r="D7" s="93"/>
      <c r="E7" s="93"/>
      <c r="F7" s="93"/>
      <c r="G7" s="93"/>
      <c r="H7" s="93"/>
      <c r="I7" s="93"/>
      <c r="J7" s="93"/>
      <c r="K7" s="93"/>
      <c r="L7" s="93"/>
      <c r="M7" s="93"/>
      <c r="N7" s="93"/>
      <c r="O7" s="93"/>
      <c r="P7" s="93"/>
    </row>
    <row r="8" spans="1:16" s="185" customFormat="1" ht="29.25" customHeight="1">
      <c r="A8" s="93" t="s">
        <v>255</v>
      </c>
      <c r="C8" s="93"/>
      <c r="D8" s="93"/>
      <c r="E8" s="93"/>
      <c r="F8" s="93"/>
      <c r="G8" s="93"/>
      <c r="H8" s="93"/>
      <c r="I8" s="93"/>
      <c r="J8" s="93"/>
      <c r="K8" s="93"/>
      <c r="L8" s="93"/>
      <c r="M8" s="93"/>
      <c r="N8" s="93"/>
      <c r="O8" s="93"/>
      <c r="P8" s="93"/>
    </row>
    <row r="9" spans="1:16" s="185" customFormat="1" ht="29.25" customHeight="1">
      <c r="A9" s="93" t="s">
        <v>65</v>
      </c>
      <c r="C9" s="93"/>
      <c r="D9" s="93"/>
      <c r="E9" s="93"/>
      <c r="F9" s="93"/>
      <c r="G9" s="93"/>
      <c r="H9" s="93"/>
      <c r="I9" s="93"/>
      <c r="J9" s="93"/>
      <c r="K9" s="93"/>
      <c r="L9" s="93"/>
      <c r="M9" s="93"/>
      <c r="N9" s="93"/>
      <c r="O9" s="93"/>
      <c r="P9" s="93"/>
    </row>
    <row r="10" spans="1:16" s="185" customFormat="1" ht="29.25" customHeight="1">
      <c r="A10" s="93" t="s">
        <v>604</v>
      </c>
      <c r="C10" s="93"/>
      <c r="D10" s="93"/>
      <c r="E10" s="93"/>
      <c r="F10" s="93"/>
      <c r="G10" s="93"/>
      <c r="H10" s="93"/>
      <c r="I10" s="93"/>
      <c r="J10" s="93"/>
      <c r="K10" s="93"/>
      <c r="L10" s="93"/>
      <c r="M10" s="93"/>
      <c r="N10" s="93"/>
      <c r="O10" s="93"/>
      <c r="P10" s="93"/>
    </row>
    <row r="11" spans="1:16" s="185" customFormat="1" ht="29.25" customHeight="1">
      <c r="A11" s="93" t="s">
        <v>66</v>
      </c>
      <c r="C11" s="93"/>
      <c r="D11" s="93"/>
      <c r="E11" s="93"/>
      <c r="F11" s="93"/>
      <c r="G11" s="93"/>
      <c r="H11" s="93"/>
      <c r="I11" s="93"/>
      <c r="J11" s="93"/>
      <c r="K11" s="93"/>
      <c r="L11" s="93"/>
      <c r="M11" s="93"/>
      <c r="N11" s="93"/>
      <c r="O11" s="93"/>
      <c r="P11" s="93"/>
    </row>
    <row r="12" spans="1:16" s="185" customFormat="1" ht="29.25" customHeight="1">
      <c r="A12" s="93" t="s">
        <v>250</v>
      </c>
      <c r="C12" s="93"/>
      <c r="D12" s="93"/>
      <c r="E12" s="93"/>
      <c r="F12" s="93"/>
      <c r="G12" s="93"/>
      <c r="H12" s="93"/>
      <c r="I12" s="93"/>
      <c r="J12" s="93"/>
      <c r="K12" s="93"/>
      <c r="L12" s="93"/>
      <c r="M12" s="93"/>
      <c r="N12" s="93"/>
      <c r="O12" s="93"/>
      <c r="P12" s="93"/>
    </row>
    <row r="13" spans="1:16" s="185" customFormat="1" ht="29.25" customHeight="1">
      <c r="A13" s="93" t="s">
        <v>251</v>
      </c>
      <c r="C13" s="93"/>
      <c r="D13" s="93"/>
      <c r="E13" s="93"/>
      <c r="F13" s="93"/>
      <c r="G13" s="93"/>
      <c r="H13" s="93"/>
      <c r="I13" s="93"/>
      <c r="J13" s="93"/>
      <c r="K13" s="93"/>
      <c r="L13" s="93"/>
      <c r="M13" s="93"/>
      <c r="N13" s="93"/>
      <c r="O13" s="93"/>
      <c r="P13" s="93"/>
    </row>
    <row r="14" spans="1:16" s="185" customFormat="1" ht="29.25" customHeight="1">
      <c r="A14" s="93" t="s">
        <v>252</v>
      </c>
      <c r="C14" s="93"/>
      <c r="D14" s="93"/>
      <c r="E14" s="93"/>
      <c r="F14" s="93"/>
      <c r="G14" s="93"/>
      <c r="H14" s="93"/>
      <c r="I14" s="93"/>
      <c r="J14" s="93"/>
      <c r="K14" s="93"/>
      <c r="L14" s="93"/>
      <c r="M14" s="93"/>
      <c r="N14" s="93"/>
      <c r="O14" s="93"/>
      <c r="P14" s="93"/>
    </row>
    <row r="15" spans="1:16" s="185" customFormat="1" ht="29.25" customHeight="1">
      <c r="A15" s="93" t="s">
        <v>253</v>
      </c>
      <c r="C15" s="93"/>
      <c r="D15" s="93"/>
      <c r="E15" s="93"/>
      <c r="F15" s="93"/>
      <c r="G15" s="93"/>
      <c r="H15" s="93"/>
      <c r="I15" s="93"/>
      <c r="J15" s="93"/>
      <c r="K15" s="93"/>
      <c r="L15" s="93"/>
      <c r="M15" s="93"/>
      <c r="N15" s="93"/>
      <c r="O15" s="93"/>
      <c r="P15" s="93"/>
    </row>
    <row r="16" spans="1:16" s="185" customFormat="1" ht="29.25" customHeight="1">
      <c r="A16" s="93" t="s">
        <v>254</v>
      </c>
      <c r="C16" s="93"/>
      <c r="D16" s="93"/>
      <c r="E16" s="93"/>
      <c r="F16" s="93"/>
      <c r="G16" s="93"/>
      <c r="H16" s="93"/>
      <c r="I16" s="93"/>
      <c r="J16" s="93"/>
      <c r="K16" s="93"/>
      <c r="L16" s="93"/>
      <c r="M16" s="93"/>
      <c r="N16" s="93"/>
      <c r="O16" s="93"/>
      <c r="P16" s="93"/>
    </row>
    <row r="17" spans="1:16" s="185" customFormat="1" ht="29.25" customHeight="1">
      <c r="A17" s="93" t="s">
        <v>256</v>
      </c>
      <c r="C17" s="93"/>
      <c r="D17" s="93"/>
      <c r="E17" s="93"/>
      <c r="F17" s="93"/>
      <c r="G17" s="93"/>
      <c r="H17" s="93"/>
      <c r="I17" s="93"/>
      <c r="J17" s="93"/>
      <c r="K17" s="93"/>
      <c r="L17" s="93"/>
      <c r="M17" s="93"/>
      <c r="N17" s="93"/>
      <c r="O17" s="93"/>
      <c r="P17" s="93"/>
    </row>
    <row r="18" spans="1:16" s="185" customFormat="1" ht="29.25" customHeight="1">
      <c r="A18" s="93" t="s">
        <v>257</v>
      </c>
      <c r="C18" s="93"/>
      <c r="D18" s="93"/>
      <c r="E18" s="93"/>
      <c r="F18" s="93"/>
      <c r="G18" s="93"/>
      <c r="H18" s="93"/>
      <c r="I18" s="93"/>
      <c r="J18" s="93"/>
      <c r="K18" s="93"/>
      <c r="L18" s="93"/>
      <c r="M18" s="93"/>
      <c r="N18" s="93"/>
      <c r="O18" s="93"/>
      <c r="P18" s="93"/>
    </row>
    <row r="19" spans="1:16" s="185" customFormat="1" ht="29.25" customHeight="1">
      <c r="A19" s="93" t="s">
        <v>258</v>
      </c>
      <c r="C19" s="93"/>
      <c r="D19" s="93"/>
      <c r="E19" s="93"/>
      <c r="F19" s="93"/>
      <c r="G19" s="93"/>
      <c r="H19" s="93"/>
      <c r="I19" s="93"/>
      <c r="J19" s="93"/>
      <c r="K19" s="93"/>
      <c r="L19" s="93"/>
      <c r="M19" s="93"/>
      <c r="N19" s="93"/>
      <c r="O19" s="93"/>
      <c r="P19" s="93"/>
    </row>
    <row r="20" spans="1:16" s="185" customFormat="1" ht="29.25" customHeight="1">
      <c r="A20" s="93" t="s">
        <v>207</v>
      </c>
      <c r="C20" s="93"/>
      <c r="D20" s="93"/>
      <c r="E20" s="93"/>
      <c r="F20" s="93"/>
      <c r="G20" s="93"/>
      <c r="H20" s="93"/>
      <c r="I20" s="93"/>
      <c r="J20" s="93"/>
      <c r="K20" s="93"/>
      <c r="L20" s="93"/>
      <c r="M20" s="93"/>
      <c r="N20" s="93"/>
      <c r="O20" s="93"/>
      <c r="P20" s="93"/>
    </row>
    <row r="21" spans="1:16" s="185" customFormat="1" ht="29.25" customHeight="1">
      <c r="A21" s="93" t="s">
        <v>259</v>
      </c>
      <c r="C21" s="93"/>
      <c r="D21" s="93"/>
      <c r="E21" s="93"/>
      <c r="F21" s="93"/>
      <c r="G21" s="93"/>
      <c r="H21" s="93"/>
      <c r="I21" s="93"/>
      <c r="J21" s="93"/>
      <c r="K21" s="93"/>
      <c r="L21" s="93"/>
      <c r="M21" s="93"/>
      <c r="N21" s="93"/>
      <c r="O21" s="93"/>
      <c r="P21" s="93"/>
    </row>
    <row r="22" spans="1:16" s="185" customFormat="1" ht="29.25" customHeight="1">
      <c r="A22" s="93" t="s">
        <v>260</v>
      </c>
      <c r="C22" s="93"/>
      <c r="D22" s="93"/>
      <c r="E22" s="93"/>
      <c r="F22" s="93"/>
      <c r="G22" s="93"/>
      <c r="H22" s="93"/>
      <c r="I22" s="93"/>
      <c r="J22" s="93"/>
      <c r="K22" s="93"/>
      <c r="L22" s="93"/>
      <c r="M22" s="93"/>
      <c r="N22" s="93"/>
      <c r="O22" s="93"/>
      <c r="P22" s="93"/>
    </row>
    <row r="23" spans="1:16" s="185" customFormat="1" ht="29.25" customHeight="1">
      <c r="A23" s="93" t="s">
        <v>261</v>
      </c>
      <c r="C23" s="93"/>
      <c r="D23" s="93"/>
      <c r="E23" s="93"/>
      <c r="F23" s="93"/>
      <c r="G23" s="93"/>
      <c r="H23" s="93"/>
      <c r="I23" s="93"/>
      <c r="J23" s="93"/>
      <c r="K23" s="93"/>
      <c r="L23" s="93"/>
      <c r="M23" s="93"/>
      <c r="N23" s="93"/>
      <c r="O23" s="93"/>
      <c r="P23" s="93"/>
    </row>
    <row r="24" spans="1:16" s="185" customFormat="1" ht="29.25" customHeight="1">
      <c r="A24" s="93" t="s">
        <v>126</v>
      </c>
      <c r="C24" s="93"/>
      <c r="D24" s="93"/>
      <c r="E24" s="93"/>
      <c r="F24" s="93"/>
      <c r="G24" s="93"/>
      <c r="H24" s="93"/>
      <c r="I24" s="93"/>
      <c r="J24" s="93"/>
      <c r="K24" s="93"/>
      <c r="L24" s="93"/>
      <c r="M24" s="93"/>
      <c r="N24" s="93"/>
      <c r="O24" s="93"/>
      <c r="P24" s="93"/>
    </row>
  </sheetData>
  <sheetProtection/>
  <printOptions/>
  <pageMargins left="0.7" right="0.7" top="0.75" bottom="0.75" header="0.3" footer="0.3"/>
  <pageSetup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AG354"/>
  <sheetViews>
    <sheetView view="pageBreakPreview" zoomScale="50" zoomScaleNormal="50" zoomScaleSheetLayoutView="50" zoomScalePageLayoutView="0" workbookViewId="0" topLeftCell="A184">
      <selection activeCell="A198" sqref="A198:IV198"/>
    </sheetView>
  </sheetViews>
  <sheetFormatPr defaultColWidth="11.421875" defaultRowHeight="12.75"/>
  <cols>
    <col min="1" max="1" width="6.28125" style="92" customWidth="1"/>
    <col min="2" max="2" width="49.57421875" style="1" customWidth="1"/>
    <col min="3" max="3" width="10.421875" style="1" customWidth="1"/>
    <col min="4" max="4" width="12.28125" style="1" customWidth="1"/>
    <col min="5" max="5" width="15.140625" style="1" bestFit="1" customWidth="1"/>
    <col min="6" max="6" width="18.421875" style="1" customWidth="1"/>
    <col min="7" max="7" width="11.57421875" style="1" customWidth="1"/>
    <col min="8" max="8" width="16.140625" style="1" customWidth="1"/>
    <col min="9" max="9" width="14.140625" style="1" customWidth="1"/>
    <col min="10" max="13" width="8.7109375" style="1" customWidth="1"/>
    <col min="14" max="14" width="67.00390625" style="1" customWidth="1"/>
    <col min="15" max="21" width="15.00390625" style="1" customWidth="1"/>
    <col min="22" max="22" width="18.421875" style="1" customWidth="1"/>
    <col min="23" max="23" width="11.57421875" style="1" customWidth="1"/>
    <col min="24" max="24" width="16.140625" style="1" customWidth="1"/>
    <col min="25" max="25" width="14.140625" style="1" customWidth="1"/>
    <col min="26" max="29" width="8.7109375" style="1" customWidth="1"/>
    <col min="30" max="16384" width="11.421875" style="1" customWidth="1"/>
  </cols>
  <sheetData>
    <row r="1" spans="6:22" ht="75.75" customHeight="1">
      <c r="F1" s="2"/>
      <c r="N1" s="225"/>
      <c r="V1" s="2"/>
    </row>
    <row r="2" spans="4:22" ht="15">
      <c r="D2" s="1" t="s">
        <v>112</v>
      </c>
      <c r="F2" s="3"/>
      <c r="V2" s="3"/>
    </row>
    <row r="3" spans="6:22" ht="15.75">
      <c r="F3" s="2"/>
      <c r="V3" s="2"/>
    </row>
    <row r="6" ht="15.75" thickBot="1"/>
    <row r="7" spans="2:33" ht="30" customHeight="1">
      <c r="B7" s="174" t="s">
        <v>49</v>
      </c>
      <c r="C7" s="760"/>
      <c r="D7" s="760"/>
      <c r="E7" s="761"/>
      <c r="J7" s="762" t="s">
        <v>67</v>
      </c>
      <c r="K7" s="763"/>
      <c r="L7" s="34"/>
      <c r="M7" s="34"/>
      <c r="N7" s="60"/>
      <c r="S7" s="35"/>
      <c r="T7" s="35"/>
      <c r="U7" s="35"/>
      <c r="V7" s="35"/>
      <c r="W7" s="35"/>
      <c r="X7" s="35"/>
      <c r="Y7" s="35"/>
      <c r="Z7" s="767"/>
      <c r="AA7" s="767"/>
      <c r="AB7" s="35"/>
      <c r="AC7" s="35"/>
      <c r="AD7" s="35"/>
      <c r="AE7" s="35"/>
      <c r="AF7" s="35"/>
      <c r="AG7" s="35"/>
    </row>
    <row r="8" spans="2:33" ht="30.75" customHeight="1" thickBot="1">
      <c r="B8" s="175" t="s">
        <v>2</v>
      </c>
      <c r="C8" s="764"/>
      <c r="D8" s="764"/>
      <c r="E8" s="765"/>
      <c r="J8" s="766" t="s">
        <v>68</v>
      </c>
      <c r="K8" s="767"/>
      <c r="L8" s="35"/>
      <c r="M8" s="35"/>
      <c r="N8" s="61"/>
      <c r="S8" s="35"/>
      <c r="T8" s="35"/>
      <c r="U8" s="35"/>
      <c r="V8" s="35"/>
      <c r="W8" s="35"/>
      <c r="X8" s="35"/>
      <c r="Y8" s="35"/>
      <c r="Z8" s="767"/>
      <c r="AA8" s="767"/>
      <c r="AB8" s="35"/>
      <c r="AC8" s="35"/>
      <c r="AD8" s="35"/>
      <c r="AE8" s="35"/>
      <c r="AF8" s="35"/>
      <c r="AG8" s="35"/>
    </row>
    <row r="9" spans="2:33" ht="34.5" customHeight="1" thickBot="1" thickTop="1">
      <c r="B9" s="176" t="s">
        <v>98</v>
      </c>
      <c r="C9" s="177"/>
      <c r="D9" s="177"/>
      <c r="E9" s="178"/>
      <c r="J9" s="758" t="s">
        <v>69</v>
      </c>
      <c r="K9" s="759"/>
      <c r="L9" s="759"/>
      <c r="M9" s="759"/>
      <c r="N9" s="62"/>
      <c r="S9" s="35"/>
      <c r="T9" s="35"/>
      <c r="U9" s="35"/>
      <c r="V9" s="35"/>
      <c r="W9" s="35"/>
      <c r="X9" s="35"/>
      <c r="Y9" s="35"/>
      <c r="Z9" s="767"/>
      <c r="AA9" s="767"/>
      <c r="AB9" s="767"/>
      <c r="AC9" s="767"/>
      <c r="AD9" s="35"/>
      <c r="AE9" s="35"/>
      <c r="AF9" s="35"/>
      <c r="AG9" s="35"/>
    </row>
    <row r="10" spans="2:33" ht="15.75">
      <c r="B10" s="4"/>
      <c r="C10" s="14"/>
      <c r="S10" s="35"/>
      <c r="T10" s="35"/>
      <c r="U10" s="35"/>
      <c r="V10" s="35"/>
      <c r="W10" s="35"/>
      <c r="X10" s="35"/>
      <c r="Y10" s="35"/>
      <c r="Z10" s="35"/>
      <c r="AA10" s="35"/>
      <c r="AB10" s="35"/>
      <c r="AC10" s="35"/>
      <c r="AD10" s="35"/>
      <c r="AE10" s="35"/>
      <c r="AF10" s="35"/>
      <c r="AG10" s="35"/>
    </row>
    <row r="11" spans="2:3" ht="15.75">
      <c r="B11" s="4"/>
      <c r="C11" s="14"/>
    </row>
    <row r="12" spans="3:14" ht="15" customHeight="1" thickBot="1">
      <c r="C12" s="4"/>
      <c r="N12" s="33" t="s">
        <v>70</v>
      </c>
    </row>
    <row r="13" spans="6:29" ht="26.25" customHeight="1" thickBot="1">
      <c r="F13" s="741" t="s">
        <v>14</v>
      </c>
      <c r="G13" s="742"/>
      <c r="H13" s="742"/>
      <c r="I13" s="743"/>
      <c r="J13" s="741" t="s">
        <v>15</v>
      </c>
      <c r="K13" s="742"/>
      <c r="L13" s="742"/>
      <c r="M13" s="743"/>
      <c r="O13" s="768" t="s">
        <v>168</v>
      </c>
      <c r="P13" s="769"/>
      <c r="Q13" s="769"/>
      <c r="R13" s="769"/>
      <c r="S13" s="769"/>
      <c r="T13" s="769"/>
      <c r="U13" s="769"/>
      <c r="V13" s="741" t="s">
        <v>262</v>
      </c>
      <c r="W13" s="742"/>
      <c r="X13" s="742"/>
      <c r="Y13" s="743"/>
      <c r="Z13" s="741" t="s">
        <v>15</v>
      </c>
      <c r="AA13" s="742"/>
      <c r="AB13" s="742"/>
      <c r="AC13" s="743"/>
    </row>
    <row r="14" spans="2:29" ht="42.75" customHeight="1" thickBot="1">
      <c r="B14" s="9" t="s">
        <v>16</v>
      </c>
      <c r="C14" s="171" t="s">
        <v>13</v>
      </c>
      <c r="D14" s="6" t="s">
        <v>12</v>
      </c>
      <c r="E14" s="7" t="s">
        <v>11</v>
      </c>
      <c r="F14" s="5" t="s">
        <v>20</v>
      </c>
      <c r="G14" s="6" t="s">
        <v>10</v>
      </c>
      <c r="H14" s="8" t="s">
        <v>9</v>
      </c>
      <c r="I14" s="7" t="s">
        <v>19</v>
      </c>
      <c r="J14" s="5" t="s">
        <v>4</v>
      </c>
      <c r="K14" s="6" t="s">
        <v>5</v>
      </c>
      <c r="L14" s="6" t="s">
        <v>6</v>
      </c>
      <c r="M14" s="7" t="s">
        <v>7</v>
      </c>
      <c r="N14" s="87" t="s">
        <v>8</v>
      </c>
      <c r="O14" s="152" t="s">
        <v>205</v>
      </c>
      <c r="P14" s="153" t="s">
        <v>162</v>
      </c>
      <c r="Q14" s="153" t="s">
        <v>163</v>
      </c>
      <c r="R14" s="154" t="s">
        <v>164</v>
      </c>
      <c r="S14" s="154" t="s">
        <v>165</v>
      </c>
      <c r="T14" s="154" t="s">
        <v>166</v>
      </c>
      <c r="U14" s="153" t="s">
        <v>167</v>
      </c>
      <c r="V14" s="5" t="s">
        <v>20</v>
      </c>
      <c r="W14" s="6" t="s">
        <v>10</v>
      </c>
      <c r="X14" s="8" t="s">
        <v>9</v>
      </c>
      <c r="Y14" s="7" t="s">
        <v>19</v>
      </c>
      <c r="Z14" s="5" t="s">
        <v>4</v>
      </c>
      <c r="AA14" s="6" t="s">
        <v>5</v>
      </c>
      <c r="AB14" s="6" t="s">
        <v>6</v>
      </c>
      <c r="AC14" s="7" t="s">
        <v>7</v>
      </c>
    </row>
    <row r="15" spans="2:29" ht="21.75" customHeight="1" thickBot="1">
      <c r="B15" s="738" t="s">
        <v>172</v>
      </c>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40"/>
    </row>
    <row r="16" spans="2:29" ht="27" customHeight="1">
      <c r="B16" s="191" t="s">
        <v>208</v>
      </c>
      <c r="C16" s="226"/>
      <c r="D16" s="227"/>
      <c r="E16" s="228"/>
      <c r="F16" s="229"/>
      <c r="G16" s="227"/>
      <c r="H16" s="227"/>
      <c r="I16" s="228"/>
      <c r="J16" s="229"/>
      <c r="K16" s="226"/>
      <c r="L16" s="226"/>
      <c r="M16" s="228"/>
      <c r="N16" s="183"/>
      <c r="V16" s="229"/>
      <c r="W16" s="227"/>
      <c r="X16" s="227"/>
      <c r="Y16" s="228"/>
      <c r="Z16" s="226"/>
      <c r="AA16" s="226"/>
      <c r="AB16" s="226"/>
      <c r="AC16" s="228"/>
    </row>
    <row r="17" spans="2:29" ht="27" customHeight="1">
      <c r="B17" s="156" t="s">
        <v>174</v>
      </c>
      <c r="C17" s="230"/>
      <c r="D17" s="231"/>
      <c r="E17" s="232"/>
      <c r="F17" s="233"/>
      <c r="G17" s="231"/>
      <c r="H17" s="231"/>
      <c r="I17" s="232"/>
      <c r="J17" s="233"/>
      <c r="K17" s="231"/>
      <c r="L17" s="231"/>
      <c r="M17" s="232"/>
      <c r="N17" s="179"/>
      <c r="V17" s="233"/>
      <c r="W17" s="231"/>
      <c r="X17" s="231"/>
      <c r="Y17" s="232"/>
      <c r="Z17" s="230"/>
      <c r="AA17" s="231"/>
      <c r="AB17" s="231"/>
      <c r="AC17" s="232"/>
    </row>
    <row r="18" spans="2:29" ht="37.5" customHeight="1">
      <c r="B18" s="156" t="s">
        <v>292</v>
      </c>
      <c r="C18" s="230"/>
      <c r="D18" s="231"/>
      <c r="E18" s="232"/>
      <c r="F18" s="233"/>
      <c r="G18" s="231"/>
      <c r="H18" s="231"/>
      <c r="I18" s="232"/>
      <c r="J18" s="233"/>
      <c r="K18" s="231"/>
      <c r="L18" s="231"/>
      <c r="M18" s="232"/>
      <c r="N18" s="179"/>
      <c r="V18" s="233"/>
      <c r="W18" s="231"/>
      <c r="X18" s="231"/>
      <c r="Y18" s="232"/>
      <c r="Z18" s="230"/>
      <c r="AA18" s="231"/>
      <c r="AB18" s="231"/>
      <c r="AC18" s="232"/>
    </row>
    <row r="19" spans="2:29" ht="27" customHeight="1">
      <c r="B19" s="156" t="s">
        <v>356</v>
      </c>
      <c r="C19" s="230"/>
      <c r="D19" s="231"/>
      <c r="E19" s="232"/>
      <c r="F19" s="233"/>
      <c r="G19" s="231"/>
      <c r="H19" s="231"/>
      <c r="I19" s="232"/>
      <c r="J19" s="233"/>
      <c r="K19" s="231"/>
      <c r="L19" s="231"/>
      <c r="M19" s="232"/>
      <c r="N19" s="179"/>
      <c r="V19" s="233"/>
      <c r="W19" s="231"/>
      <c r="X19" s="231"/>
      <c r="Y19" s="232"/>
      <c r="Z19" s="230"/>
      <c r="AA19" s="231"/>
      <c r="AB19" s="231"/>
      <c r="AC19" s="232"/>
    </row>
    <row r="20" spans="2:29" ht="27" customHeight="1" thickBot="1">
      <c r="B20" s="157"/>
      <c r="C20" s="234"/>
      <c r="D20" s="235"/>
      <c r="E20" s="236"/>
      <c r="F20" s="237"/>
      <c r="G20" s="235"/>
      <c r="H20" s="235"/>
      <c r="I20" s="236"/>
      <c r="J20" s="238" t="str">
        <f>IF($I20&gt;0,(IF($I20&lt;4,"X",""))," ")</f>
        <v> </v>
      </c>
      <c r="K20" s="239" t="str">
        <f>IF($I20&gt;3,(IF($I20&lt;6,"X",""))," ")</f>
        <v> </v>
      </c>
      <c r="L20" s="239" t="str">
        <f>IF($I20&gt;5,(IF($I20&lt;8,"X",""))," ")</f>
        <v> </v>
      </c>
      <c r="M20" s="240" t="str">
        <f>IF($I20&gt;7,(IF($I20&lt;12,"X",""))," ")</f>
        <v> </v>
      </c>
      <c r="N20" s="241"/>
      <c r="V20" s="237"/>
      <c r="W20" s="235"/>
      <c r="X20" s="235"/>
      <c r="Y20" s="236"/>
      <c r="Z20" s="238" t="str">
        <f>IF($I20&gt;0,(IF($I20&lt;4,"X",""))," ")</f>
        <v> </v>
      </c>
      <c r="AA20" s="239" t="str">
        <f>IF($I20&gt;3,(IF($I20&lt;6,"X",""))," ")</f>
        <v> </v>
      </c>
      <c r="AB20" s="239" t="str">
        <f>IF($I20&gt;5,(IF($I20&lt;8,"X",""))," ")</f>
        <v> </v>
      </c>
      <c r="AC20" s="240" t="str">
        <f>IF($I20&gt;7,(IF($I20&lt;12,"X",""))," ")</f>
        <v> </v>
      </c>
    </row>
    <row r="21" spans="2:29" ht="21.75" customHeight="1" thickBot="1">
      <c r="B21" s="90"/>
      <c r="C21" s="242"/>
      <c r="D21" s="242"/>
      <c r="E21" s="242"/>
      <c r="F21" s="242"/>
      <c r="G21" s="242"/>
      <c r="H21" s="744" t="s">
        <v>22</v>
      </c>
      <c r="I21" s="745"/>
      <c r="J21" s="10">
        <f>COUNTIF(J16:J20,"X")</f>
        <v>0</v>
      </c>
      <c r="K21" s="11">
        <f>COUNTIF(K16:K20,"X")</f>
        <v>0</v>
      </c>
      <c r="L21" s="45">
        <f>COUNTIF(L16:L20,"X")</f>
        <v>0</v>
      </c>
      <c r="M21" s="12">
        <f>COUNTIF(M16:M20,"X")</f>
        <v>0</v>
      </c>
      <c r="N21" s="243"/>
      <c r="V21" s="90"/>
      <c r="W21" s="90"/>
      <c r="X21" s="744" t="s">
        <v>22</v>
      </c>
      <c r="Y21" s="745"/>
      <c r="Z21" s="10">
        <f>COUNTIF(Z16:Z20,"X")</f>
        <v>0</v>
      </c>
      <c r="AA21" s="11">
        <f>COUNTIF(AA16:AA20,"X")</f>
        <v>0</v>
      </c>
      <c r="AB21" s="45">
        <f>COUNTIF(AB16:AB20,"X")</f>
        <v>0</v>
      </c>
      <c r="AC21" s="12">
        <f>COUNTIF(AC16:AC20,"X")</f>
        <v>0</v>
      </c>
    </row>
    <row r="22" spans="2:29" ht="21.75" customHeight="1" thickBot="1">
      <c r="B22" s="90"/>
      <c r="C22" s="90"/>
      <c r="D22" s="90"/>
      <c r="E22" s="90"/>
      <c r="F22" s="90"/>
      <c r="G22" s="90"/>
      <c r="H22" s="30"/>
      <c r="I22" s="30"/>
      <c r="J22" s="31"/>
      <c r="K22" s="31"/>
      <c r="L22" s="31"/>
      <c r="M22" s="31"/>
      <c r="N22" s="244"/>
      <c r="V22" s="90"/>
      <c r="W22" s="90"/>
      <c r="X22" s="30"/>
      <c r="Y22" s="30"/>
      <c r="Z22" s="31"/>
      <c r="AA22" s="31"/>
      <c r="AB22" s="31"/>
      <c r="AC22" s="31"/>
    </row>
    <row r="23" spans="2:29" ht="21.75" customHeight="1" thickBot="1">
      <c r="B23" s="90"/>
      <c r="C23" s="90"/>
      <c r="D23" s="90"/>
      <c r="E23" s="90"/>
      <c r="F23" s="741" t="s">
        <v>14</v>
      </c>
      <c r="G23" s="742"/>
      <c r="H23" s="742"/>
      <c r="I23" s="743"/>
      <c r="J23" s="741" t="s">
        <v>15</v>
      </c>
      <c r="K23" s="742"/>
      <c r="L23" s="742"/>
      <c r="M23" s="743"/>
      <c r="N23" s="244"/>
      <c r="V23" s="741" t="s">
        <v>262</v>
      </c>
      <c r="W23" s="742"/>
      <c r="X23" s="742"/>
      <c r="Y23" s="743"/>
      <c r="Z23" s="741" t="s">
        <v>15</v>
      </c>
      <c r="AA23" s="742"/>
      <c r="AB23" s="742"/>
      <c r="AC23" s="743"/>
    </row>
    <row r="24" spans="2:29" ht="27.75" customHeight="1" thickBot="1">
      <c r="B24" s="192" t="s">
        <v>16</v>
      </c>
      <c r="C24" s="193" t="s">
        <v>13</v>
      </c>
      <c r="D24" s="194" t="s">
        <v>12</v>
      </c>
      <c r="E24" s="195" t="s">
        <v>11</v>
      </c>
      <c r="F24" s="196" t="s">
        <v>20</v>
      </c>
      <c r="G24" s="194" t="s">
        <v>10</v>
      </c>
      <c r="H24" s="197" t="s">
        <v>9</v>
      </c>
      <c r="I24" s="195" t="s">
        <v>19</v>
      </c>
      <c r="J24" s="196" t="s">
        <v>4</v>
      </c>
      <c r="K24" s="194" t="s">
        <v>5</v>
      </c>
      <c r="L24" s="194" t="s">
        <v>6</v>
      </c>
      <c r="M24" s="195" t="s">
        <v>7</v>
      </c>
      <c r="N24" s="192" t="s">
        <v>8</v>
      </c>
      <c r="V24" s="196" t="s">
        <v>20</v>
      </c>
      <c r="W24" s="194" t="s">
        <v>10</v>
      </c>
      <c r="X24" s="197" t="s">
        <v>9</v>
      </c>
      <c r="Y24" s="195" t="s">
        <v>19</v>
      </c>
      <c r="Z24" s="196" t="s">
        <v>4</v>
      </c>
      <c r="AA24" s="194" t="s">
        <v>5</v>
      </c>
      <c r="AB24" s="194" t="s">
        <v>6</v>
      </c>
      <c r="AC24" s="195" t="s">
        <v>7</v>
      </c>
    </row>
    <row r="25" spans="2:29" ht="21.75" customHeight="1" thickBot="1">
      <c r="B25" s="738" t="s">
        <v>17</v>
      </c>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40"/>
    </row>
    <row r="26" spans="2:29" ht="21.75" customHeight="1">
      <c r="B26" s="191" t="s">
        <v>21</v>
      </c>
      <c r="C26" s="226"/>
      <c r="D26" s="227"/>
      <c r="E26" s="228"/>
      <c r="F26" s="229"/>
      <c r="G26" s="227"/>
      <c r="H26" s="228"/>
      <c r="I26" s="245"/>
      <c r="J26" s="229"/>
      <c r="K26" s="226"/>
      <c r="L26" s="226"/>
      <c r="M26" s="246"/>
      <c r="N26" s="183"/>
      <c r="V26" s="229"/>
      <c r="W26" s="227"/>
      <c r="X26" s="228"/>
      <c r="Y26" s="245"/>
      <c r="Z26" s="229"/>
      <c r="AA26" s="226"/>
      <c r="AB26" s="226"/>
      <c r="AC26" s="245"/>
    </row>
    <row r="27" spans="2:29" ht="35.25" customHeight="1">
      <c r="B27" s="156" t="s">
        <v>353</v>
      </c>
      <c r="C27" s="230"/>
      <c r="D27" s="231"/>
      <c r="E27" s="232"/>
      <c r="F27" s="233"/>
      <c r="G27" s="231"/>
      <c r="H27" s="232"/>
      <c r="I27" s="247"/>
      <c r="J27" s="229"/>
      <c r="K27" s="226"/>
      <c r="L27" s="226"/>
      <c r="M27" s="246"/>
      <c r="N27" s="179"/>
      <c r="V27" s="233"/>
      <c r="W27" s="231"/>
      <c r="X27" s="232"/>
      <c r="Y27" s="247"/>
      <c r="Z27" s="229"/>
      <c r="AA27" s="226"/>
      <c r="AB27" s="226"/>
      <c r="AC27" s="245"/>
    </row>
    <row r="28" spans="2:29" ht="21.75" customHeight="1">
      <c r="B28" s="156" t="s">
        <v>209</v>
      </c>
      <c r="C28" s="230"/>
      <c r="D28" s="231"/>
      <c r="E28" s="232"/>
      <c r="F28" s="233"/>
      <c r="G28" s="231"/>
      <c r="H28" s="232"/>
      <c r="I28" s="247"/>
      <c r="J28" s="229"/>
      <c r="K28" s="226"/>
      <c r="L28" s="226"/>
      <c r="M28" s="246"/>
      <c r="N28" s="179"/>
      <c r="V28" s="233"/>
      <c r="W28" s="231"/>
      <c r="X28" s="232"/>
      <c r="Y28" s="247"/>
      <c r="Z28" s="229"/>
      <c r="AA28" s="226"/>
      <c r="AB28" s="226"/>
      <c r="AC28" s="245"/>
    </row>
    <row r="29" spans="2:29" ht="21.75" customHeight="1">
      <c r="B29" s="156" t="s">
        <v>281</v>
      </c>
      <c r="C29" s="230"/>
      <c r="D29" s="231"/>
      <c r="E29" s="232"/>
      <c r="F29" s="233"/>
      <c r="G29" s="231"/>
      <c r="H29" s="232"/>
      <c r="I29" s="247"/>
      <c r="J29" s="229"/>
      <c r="K29" s="226"/>
      <c r="L29" s="226"/>
      <c r="M29" s="246"/>
      <c r="N29" s="179"/>
      <c r="V29" s="233"/>
      <c r="W29" s="231"/>
      <c r="X29" s="232"/>
      <c r="Y29" s="247"/>
      <c r="Z29" s="229"/>
      <c r="AA29" s="226"/>
      <c r="AB29" s="226"/>
      <c r="AC29" s="245"/>
    </row>
    <row r="30" spans="2:29" ht="21.75" customHeight="1">
      <c r="B30" s="156" t="s">
        <v>282</v>
      </c>
      <c r="C30" s="230"/>
      <c r="D30" s="231"/>
      <c r="E30" s="232"/>
      <c r="F30" s="233"/>
      <c r="G30" s="231"/>
      <c r="H30" s="232"/>
      <c r="I30" s="247"/>
      <c r="J30" s="229"/>
      <c r="K30" s="226"/>
      <c r="L30" s="226"/>
      <c r="M30" s="246"/>
      <c r="N30" s="179"/>
      <c r="V30" s="233"/>
      <c r="W30" s="231"/>
      <c r="X30" s="232"/>
      <c r="Y30" s="247"/>
      <c r="Z30" s="229"/>
      <c r="AA30" s="226"/>
      <c r="AB30" s="226"/>
      <c r="AC30" s="245"/>
    </row>
    <row r="31" spans="1:29" s="49" customFormat="1" ht="21.75" customHeight="1">
      <c r="A31" s="92"/>
      <c r="B31" s="156" t="s">
        <v>128</v>
      </c>
      <c r="C31" s="248"/>
      <c r="D31" s="205"/>
      <c r="E31" s="249"/>
      <c r="F31" s="250"/>
      <c r="G31" s="205"/>
      <c r="H31" s="249"/>
      <c r="I31" s="251"/>
      <c r="J31" s="252"/>
      <c r="K31" s="199"/>
      <c r="L31" s="199"/>
      <c r="M31" s="253"/>
      <c r="N31" s="156"/>
      <c r="V31" s="250"/>
      <c r="W31" s="205"/>
      <c r="X31" s="249"/>
      <c r="Y31" s="251"/>
      <c r="Z31" s="252"/>
      <c r="AA31" s="199"/>
      <c r="AB31" s="199"/>
      <c r="AC31" s="254"/>
    </row>
    <row r="32" spans="2:29" ht="35.25" customHeight="1">
      <c r="B32" s="156" t="s">
        <v>346</v>
      </c>
      <c r="C32" s="230"/>
      <c r="D32" s="231"/>
      <c r="E32" s="232"/>
      <c r="F32" s="233"/>
      <c r="G32" s="231"/>
      <c r="H32" s="232"/>
      <c r="I32" s="247"/>
      <c r="J32" s="229"/>
      <c r="K32" s="226"/>
      <c r="L32" s="226"/>
      <c r="M32" s="246"/>
      <c r="N32" s="179"/>
      <c r="V32" s="233"/>
      <c r="W32" s="231"/>
      <c r="X32" s="232"/>
      <c r="Y32" s="247"/>
      <c r="Z32" s="229"/>
      <c r="AA32" s="226"/>
      <c r="AB32" s="226"/>
      <c r="AC32" s="245"/>
    </row>
    <row r="33" spans="2:29" ht="21.75" customHeight="1" thickBot="1">
      <c r="B33" s="157"/>
      <c r="C33" s="234"/>
      <c r="D33" s="235"/>
      <c r="E33" s="236"/>
      <c r="F33" s="237"/>
      <c r="G33" s="235"/>
      <c r="H33" s="236"/>
      <c r="I33" s="255"/>
      <c r="J33" s="229"/>
      <c r="K33" s="226"/>
      <c r="L33" s="226"/>
      <c r="M33" s="246"/>
      <c r="N33" s="241"/>
      <c r="V33" s="237"/>
      <c r="W33" s="235"/>
      <c r="X33" s="236"/>
      <c r="Y33" s="255"/>
      <c r="Z33" s="238"/>
      <c r="AA33" s="239"/>
      <c r="AB33" s="239"/>
      <c r="AC33" s="256"/>
    </row>
    <row r="34" spans="2:29" ht="21.75" customHeight="1" thickBot="1">
      <c r="B34" s="90"/>
      <c r="C34" s="90"/>
      <c r="D34" s="90"/>
      <c r="E34" s="90"/>
      <c r="F34" s="90"/>
      <c r="G34" s="90"/>
      <c r="H34" s="744" t="s">
        <v>22</v>
      </c>
      <c r="I34" s="743"/>
      <c r="J34" s="10">
        <f>COUNTIF(J26:J33,"X")</f>
        <v>0</v>
      </c>
      <c r="K34" s="11">
        <f>COUNTIF(K26:K33,"X")</f>
        <v>0</v>
      </c>
      <c r="L34" s="45">
        <f>COUNTIF(L26:L33,"X")</f>
        <v>0</v>
      </c>
      <c r="M34" s="12">
        <f>COUNTIF(M26:M33,"X")</f>
        <v>0</v>
      </c>
      <c r="N34" s="244"/>
      <c r="V34" s="90"/>
      <c r="W34" s="90"/>
      <c r="X34" s="744" t="s">
        <v>22</v>
      </c>
      <c r="Y34" s="745"/>
      <c r="Z34" s="10">
        <f>COUNTIF(Z26:Z33,"X")</f>
        <v>0</v>
      </c>
      <c r="AA34" s="11">
        <f>COUNTIF(AA26:AA33,"X")</f>
        <v>0</v>
      </c>
      <c r="AB34" s="45">
        <f>COUNTIF(AB26:AB33,"X")</f>
        <v>0</v>
      </c>
      <c r="AC34" s="12">
        <f>COUNTIF(AC26:AC33,"X")</f>
        <v>0</v>
      </c>
    </row>
    <row r="35" spans="2:29" ht="21.75" customHeight="1" thickBot="1">
      <c r="B35" s="90"/>
      <c r="C35" s="90"/>
      <c r="D35" s="90"/>
      <c r="E35" s="90"/>
      <c r="F35" s="90"/>
      <c r="G35" s="90"/>
      <c r="H35" s="32"/>
      <c r="I35" s="32"/>
      <c r="J35" s="32"/>
      <c r="K35" s="32"/>
      <c r="L35" s="32"/>
      <c r="M35" s="32"/>
      <c r="N35" s="244"/>
      <c r="V35" s="90"/>
      <c r="W35" s="90"/>
      <c r="X35" s="32"/>
      <c r="Y35" s="32"/>
      <c r="Z35" s="32"/>
      <c r="AA35" s="32"/>
      <c r="AB35" s="32"/>
      <c r="AC35" s="32"/>
    </row>
    <row r="36" spans="2:29" ht="21.75" customHeight="1" thickBot="1">
      <c r="B36" s="90"/>
      <c r="C36" s="90"/>
      <c r="D36" s="90"/>
      <c r="E36" s="90"/>
      <c r="F36" s="741" t="s">
        <v>14</v>
      </c>
      <c r="G36" s="742"/>
      <c r="H36" s="742"/>
      <c r="I36" s="743"/>
      <c r="J36" s="741" t="s">
        <v>15</v>
      </c>
      <c r="K36" s="742"/>
      <c r="L36" s="742"/>
      <c r="M36" s="743"/>
      <c r="N36" s="244"/>
      <c r="V36" s="741" t="s">
        <v>262</v>
      </c>
      <c r="W36" s="742"/>
      <c r="X36" s="742"/>
      <c r="Y36" s="743"/>
      <c r="Z36" s="741" t="s">
        <v>15</v>
      </c>
      <c r="AA36" s="742"/>
      <c r="AB36" s="742"/>
      <c r="AC36" s="743"/>
    </row>
    <row r="37" spans="2:29" ht="27.75" customHeight="1" thickBot="1">
      <c r="B37" s="192" t="s">
        <v>16</v>
      </c>
      <c r="C37" s="193" t="s">
        <v>13</v>
      </c>
      <c r="D37" s="194" t="s">
        <v>12</v>
      </c>
      <c r="E37" s="195" t="s">
        <v>11</v>
      </c>
      <c r="F37" s="196" t="s">
        <v>20</v>
      </c>
      <c r="G37" s="194" t="s">
        <v>10</v>
      </c>
      <c r="H37" s="197" t="s">
        <v>9</v>
      </c>
      <c r="I37" s="195" t="s">
        <v>19</v>
      </c>
      <c r="J37" s="196" t="s">
        <v>4</v>
      </c>
      <c r="K37" s="194" t="s">
        <v>5</v>
      </c>
      <c r="L37" s="194" t="s">
        <v>6</v>
      </c>
      <c r="M37" s="195" t="s">
        <v>7</v>
      </c>
      <c r="N37" s="192" t="s">
        <v>8</v>
      </c>
      <c r="V37" s="196" t="s">
        <v>20</v>
      </c>
      <c r="W37" s="194" t="s">
        <v>10</v>
      </c>
      <c r="X37" s="197" t="s">
        <v>9</v>
      </c>
      <c r="Y37" s="195" t="s">
        <v>19</v>
      </c>
      <c r="Z37" s="196" t="s">
        <v>4</v>
      </c>
      <c r="AA37" s="194" t="s">
        <v>5</v>
      </c>
      <c r="AB37" s="194" t="s">
        <v>6</v>
      </c>
      <c r="AC37" s="195" t="s">
        <v>7</v>
      </c>
    </row>
    <row r="38" spans="2:29" ht="21.75" customHeight="1" thickBot="1">
      <c r="B38" s="738" t="s">
        <v>173</v>
      </c>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40"/>
    </row>
    <row r="39" spans="2:29" ht="36" customHeight="1">
      <c r="B39" s="191" t="s">
        <v>72</v>
      </c>
      <c r="C39" s="226"/>
      <c r="D39" s="227"/>
      <c r="E39" s="228"/>
      <c r="F39" s="229"/>
      <c r="G39" s="227"/>
      <c r="H39" s="228"/>
      <c r="I39" s="211"/>
      <c r="J39" s="229"/>
      <c r="K39" s="226"/>
      <c r="L39" s="226"/>
      <c r="M39" s="245"/>
      <c r="N39" s="257"/>
      <c r="V39" s="229"/>
      <c r="W39" s="227"/>
      <c r="X39" s="228"/>
      <c r="Y39" s="245"/>
      <c r="Z39" s="229"/>
      <c r="AA39" s="226"/>
      <c r="AB39" s="226"/>
      <c r="AC39" s="245"/>
    </row>
    <row r="40" spans="2:29" ht="36" customHeight="1">
      <c r="B40" s="156" t="s">
        <v>210</v>
      </c>
      <c r="C40" s="230"/>
      <c r="D40" s="231"/>
      <c r="E40" s="232"/>
      <c r="F40" s="233"/>
      <c r="G40" s="231"/>
      <c r="H40" s="232"/>
      <c r="I40" s="258"/>
      <c r="J40" s="229"/>
      <c r="K40" s="226"/>
      <c r="L40" s="226"/>
      <c r="M40" s="245"/>
      <c r="N40" s="259"/>
      <c r="V40" s="233"/>
      <c r="W40" s="231"/>
      <c r="X40" s="232"/>
      <c r="Y40" s="247"/>
      <c r="Z40" s="229"/>
      <c r="AA40" s="226"/>
      <c r="AB40" s="226"/>
      <c r="AC40" s="245"/>
    </row>
    <row r="41" spans="2:29" ht="36" customHeight="1">
      <c r="B41" s="156" t="s">
        <v>283</v>
      </c>
      <c r="C41" s="230"/>
      <c r="D41" s="231"/>
      <c r="E41" s="232"/>
      <c r="F41" s="233"/>
      <c r="G41" s="231"/>
      <c r="H41" s="232"/>
      <c r="I41" s="258"/>
      <c r="J41" s="229"/>
      <c r="K41" s="226"/>
      <c r="L41" s="226"/>
      <c r="M41" s="245"/>
      <c r="N41" s="259"/>
      <c r="V41" s="233"/>
      <c r="W41" s="231"/>
      <c r="X41" s="232"/>
      <c r="Y41" s="247"/>
      <c r="Z41" s="229"/>
      <c r="AA41" s="226"/>
      <c r="AB41" s="226"/>
      <c r="AC41" s="245"/>
    </row>
    <row r="42" spans="2:29" ht="36" customHeight="1">
      <c r="B42" s="156" t="s">
        <v>176</v>
      </c>
      <c r="C42" s="230"/>
      <c r="D42" s="231"/>
      <c r="E42" s="232"/>
      <c r="F42" s="233"/>
      <c r="G42" s="231"/>
      <c r="H42" s="232"/>
      <c r="I42" s="258"/>
      <c r="J42" s="229"/>
      <c r="K42" s="226"/>
      <c r="L42" s="226"/>
      <c r="M42" s="245"/>
      <c r="N42" s="259"/>
      <c r="V42" s="233"/>
      <c r="W42" s="231"/>
      <c r="X42" s="232"/>
      <c r="Y42" s="247"/>
      <c r="Z42" s="229"/>
      <c r="AA42" s="226"/>
      <c r="AB42" s="226"/>
      <c r="AC42" s="245"/>
    </row>
    <row r="43" spans="2:29" ht="36" customHeight="1">
      <c r="B43" s="156" t="s">
        <v>284</v>
      </c>
      <c r="C43" s="230"/>
      <c r="D43" s="231"/>
      <c r="E43" s="232"/>
      <c r="F43" s="233"/>
      <c r="G43" s="231"/>
      <c r="H43" s="232"/>
      <c r="I43" s="258"/>
      <c r="J43" s="229"/>
      <c r="K43" s="226"/>
      <c r="L43" s="226"/>
      <c r="M43" s="245"/>
      <c r="N43" s="259"/>
      <c r="V43" s="233"/>
      <c r="W43" s="231"/>
      <c r="X43" s="232"/>
      <c r="Y43" s="247"/>
      <c r="Z43" s="229"/>
      <c r="AA43" s="226"/>
      <c r="AB43" s="226"/>
      <c r="AC43" s="245"/>
    </row>
    <row r="44" spans="2:29" ht="36" customHeight="1" thickBot="1">
      <c r="B44" s="157" t="s">
        <v>293</v>
      </c>
      <c r="C44" s="234"/>
      <c r="D44" s="235"/>
      <c r="E44" s="236"/>
      <c r="F44" s="237"/>
      <c r="G44" s="235"/>
      <c r="H44" s="236"/>
      <c r="I44" s="260"/>
      <c r="J44" s="238" t="str">
        <f>IF($I44&gt;0,(IF($I44&lt;4,"X",""))," ")</f>
        <v> </v>
      </c>
      <c r="K44" s="239" t="str">
        <f>IF($I44&gt;3,(IF($I44&lt;6,"X",""))," ")</f>
        <v> </v>
      </c>
      <c r="L44" s="239" t="str">
        <f>IF($I44&gt;5,(IF($I44&lt;8,"X",""))," ")</f>
        <v> </v>
      </c>
      <c r="M44" s="256" t="str">
        <f>IF($I44&gt;7,(IF($I44&lt;12,"X",""))," ")</f>
        <v> </v>
      </c>
      <c r="N44" s="261"/>
      <c r="V44" s="237"/>
      <c r="W44" s="235"/>
      <c r="X44" s="236"/>
      <c r="Y44" s="255"/>
      <c r="Z44" s="238" t="str">
        <f>IF($I44&gt;0,(IF($I44&lt;4,"X",""))," ")</f>
        <v> </v>
      </c>
      <c r="AA44" s="239" t="str">
        <f>IF($I44&gt;3,(IF($I44&lt;6,"X",""))," ")</f>
        <v> </v>
      </c>
      <c r="AB44" s="239" t="str">
        <f>IF($I44&gt;5,(IF($I44&lt;8,"X",""))," ")</f>
        <v> </v>
      </c>
      <c r="AC44" s="256" t="str">
        <f>IF($I44&gt;7,(IF($I44&lt;12,"X",""))," ")</f>
        <v> </v>
      </c>
    </row>
    <row r="45" spans="2:29" ht="21.75" customHeight="1" thickBot="1">
      <c r="B45" s="90"/>
      <c r="C45" s="90"/>
      <c r="D45" s="90"/>
      <c r="E45" s="90"/>
      <c r="F45" s="90"/>
      <c r="G45" s="90"/>
      <c r="H45" s="744" t="s">
        <v>22</v>
      </c>
      <c r="I45" s="745"/>
      <c r="J45" s="10">
        <f>COUNTIF(J44:J44,"X")</f>
        <v>0</v>
      </c>
      <c r="K45" s="11">
        <f>COUNTIF(K44:K44,"X")</f>
        <v>0</v>
      </c>
      <c r="L45" s="44">
        <f>COUNTIF(L44:L44,"X")</f>
        <v>0</v>
      </c>
      <c r="M45" s="12">
        <f>COUNTIF(M44:M44,"X")</f>
        <v>0</v>
      </c>
      <c r="N45" s="244"/>
      <c r="V45" s="90"/>
      <c r="W45" s="90"/>
      <c r="X45" s="744" t="s">
        <v>22</v>
      </c>
      <c r="Y45" s="745"/>
      <c r="Z45" s="10">
        <f>COUNTIF(Z44:Z44,"X")</f>
        <v>0</v>
      </c>
      <c r="AA45" s="11">
        <f>COUNTIF(AA44:AA44,"X")</f>
        <v>0</v>
      </c>
      <c r="AB45" s="44">
        <f>COUNTIF(AB44:AB44,"X")</f>
        <v>0</v>
      </c>
      <c r="AC45" s="12">
        <f>COUNTIF(AC44:AC44,"X")</f>
        <v>0</v>
      </c>
    </row>
    <row r="46" spans="2:29" ht="21.75" customHeight="1" thickBot="1">
      <c r="B46" s="90"/>
      <c r="C46" s="90"/>
      <c r="D46" s="90"/>
      <c r="E46" s="90"/>
      <c r="F46" s="90"/>
      <c r="G46" s="90"/>
      <c r="H46" s="43"/>
      <c r="I46" s="43"/>
      <c r="J46" s="43"/>
      <c r="K46" s="43"/>
      <c r="L46" s="43"/>
      <c r="M46" s="43"/>
      <c r="N46" s="244"/>
      <c r="V46" s="90"/>
      <c r="W46" s="90"/>
      <c r="X46" s="43"/>
      <c r="Y46" s="43"/>
      <c r="Z46" s="43"/>
      <c r="AA46" s="43"/>
      <c r="AB46" s="43"/>
      <c r="AC46" s="43"/>
    </row>
    <row r="47" spans="2:29" ht="21.75" customHeight="1" thickBot="1">
      <c r="B47" s="90"/>
      <c r="C47" s="90"/>
      <c r="D47" s="90"/>
      <c r="E47" s="90"/>
      <c r="F47" s="741" t="s">
        <v>14</v>
      </c>
      <c r="G47" s="742"/>
      <c r="H47" s="742"/>
      <c r="I47" s="743"/>
      <c r="J47" s="741" t="s">
        <v>15</v>
      </c>
      <c r="K47" s="742"/>
      <c r="L47" s="742"/>
      <c r="M47" s="743"/>
      <c r="N47" s="244"/>
      <c r="V47" s="741" t="s">
        <v>262</v>
      </c>
      <c r="W47" s="742"/>
      <c r="X47" s="742"/>
      <c r="Y47" s="743"/>
      <c r="Z47" s="741" t="s">
        <v>15</v>
      </c>
      <c r="AA47" s="742"/>
      <c r="AB47" s="742"/>
      <c r="AC47" s="743"/>
    </row>
    <row r="48" spans="2:29" ht="27.75" customHeight="1" thickBot="1">
      <c r="B48" s="192" t="s">
        <v>16</v>
      </c>
      <c r="C48" s="193" t="s">
        <v>13</v>
      </c>
      <c r="D48" s="194" t="s">
        <v>12</v>
      </c>
      <c r="E48" s="195" t="s">
        <v>11</v>
      </c>
      <c r="F48" s="196" t="s">
        <v>20</v>
      </c>
      <c r="G48" s="194" t="s">
        <v>10</v>
      </c>
      <c r="H48" s="197" t="s">
        <v>9</v>
      </c>
      <c r="I48" s="195" t="s">
        <v>19</v>
      </c>
      <c r="J48" s="196" t="s">
        <v>4</v>
      </c>
      <c r="K48" s="194" t="s">
        <v>5</v>
      </c>
      <c r="L48" s="194" t="s">
        <v>6</v>
      </c>
      <c r="M48" s="195" t="s">
        <v>7</v>
      </c>
      <c r="N48" s="9" t="s">
        <v>8</v>
      </c>
      <c r="V48" s="196" t="s">
        <v>20</v>
      </c>
      <c r="W48" s="194" t="s">
        <v>10</v>
      </c>
      <c r="X48" s="197" t="s">
        <v>9</v>
      </c>
      <c r="Y48" s="195" t="s">
        <v>19</v>
      </c>
      <c r="Z48" s="196" t="s">
        <v>4</v>
      </c>
      <c r="AA48" s="194" t="s">
        <v>5</v>
      </c>
      <c r="AB48" s="194" t="s">
        <v>6</v>
      </c>
      <c r="AC48" s="195" t="s">
        <v>7</v>
      </c>
    </row>
    <row r="49" spans="2:29" ht="21.75" customHeight="1" thickBot="1">
      <c r="B49" s="738" t="s">
        <v>249</v>
      </c>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40"/>
    </row>
    <row r="50" spans="2:29" ht="48" customHeight="1">
      <c r="B50" s="191" t="s">
        <v>24</v>
      </c>
      <c r="C50" s="226"/>
      <c r="D50" s="227"/>
      <c r="E50" s="228"/>
      <c r="F50" s="229"/>
      <c r="G50" s="227"/>
      <c r="H50" s="227"/>
      <c r="I50" s="228"/>
      <c r="J50" s="229"/>
      <c r="K50" s="226"/>
      <c r="L50" s="226"/>
      <c r="M50" s="245"/>
      <c r="N50" s="191"/>
      <c r="V50" s="229"/>
      <c r="W50" s="227"/>
      <c r="X50" s="227"/>
      <c r="Y50" s="228"/>
      <c r="Z50" s="229"/>
      <c r="AA50" s="226"/>
      <c r="AB50" s="226"/>
      <c r="AC50" s="245"/>
    </row>
    <row r="51" spans="2:29" ht="20.25" customHeight="1">
      <c r="B51" s="156" t="s">
        <v>26</v>
      </c>
      <c r="C51" s="230"/>
      <c r="D51" s="231"/>
      <c r="E51" s="232"/>
      <c r="F51" s="233"/>
      <c r="G51" s="231"/>
      <c r="H51" s="231"/>
      <c r="I51" s="232"/>
      <c r="J51" s="229"/>
      <c r="K51" s="226"/>
      <c r="L51" s="226"/>
      <c r="M51" s="245"/>
      <c r="N51" s="179"/>
      <c r="V51" s="233"/>
      <c r="W51" s="231"/>
      <c r="X51" s="231"/>
      <c r="Y51" s="232"/>
      <c r="Z51" s="229"/>
      <c r="AA51" s="226"/>
      <c r="AB51" s="226"/>
      <c r="AC51" s="245"/>
    </row>
    <row r="52" spans="2:29" ht="20.25" customHeight="1">
      <c r="B52" s="158" t="s">
        <v>211</v>
      </c>
      <c r="C52" s="262"/>
      <c r="D52" s="263"/>
      <c r="E52" s="264"/>
      <c r="F52" s="265"/>
      <c r="G52" s="263"/>
      <c r="H52" s="263"/>
      <c r="I52" s="232"/>
      <c r="J52" s="229"/>
      <c r="K52" s="226"/>
      <c r="L52" s="226"/>
      <c r="M52" s="245"/>
      <c r="N52" s="259"/>
      <c r="V52" s="265"/>
      <c r="W52" s="263"/>
      <c r="X52" s="263"/>
      <c r="Y52" s="232"/>
      <c r="Z52" s="229"/>
      <c r="AA52" s="226"/>
      <c r="AB52" s="226"/>
      <c r="AC52" s="245"/>
    </row>
    <row r="53" spans="2:29" ht="20.25" customHeight="1">
      <c r="B53" s="158" t="s">
        <v>212</v>
      </c>
      <c r="C53" s="262"/>
      <c r="D53" s="263"/>
      <c r="E53" s="264"/>
      <c r="F53" s="265"/>
      <c r="G53" s="263"/>
      <c r="H53" s="263"/>
      <c r="I53" s="232"/>
      <c r="J53" s="229"/>
      <c r="K53" s="226"/>
      <c r="L53" s="226"/>
      <c r="M53" s="245"/>
      <c r="N53" s="259"/>
      <c r="V53" s="265"/>
      <c r="W53" s="263"/>
      <c r="X53" s="263"/>
      <c r="Y53" s="232"/>
      <c r="Z53" s="229"/>
      <c r="AA53" s="226"/>
      <c r="AB53" s="226"/>
      <c r="AC53" s="245"/>
    </row>
    <row r="54" spans="2:29" ht="20.25" customHeight="1">
      <c r="B54" s="158" t="s">
        <v>285</v>
      </c>
      <c r="C54" s="262"/>
      <c r="D54" s="263"/>
      <c r="E54" s="264"/>
      <c r="F54" s="265"/>
      <c r="G54" s="263"/>
      <c r="H54" s="263"/>
      <c r="I54" s="232"/>
      <c r="J54" s="229"/>
      <c r="K54" s="226"/>
      <c r="L54" s="226"/>
      <c r="M54" s="245"/>
      <c r="N54" s="259"/>
      <c r="V54" s="265"/>
      <c r="W54" s="263"/>
      <c r="X54" s="263"/>
      <c r="Y54" s="232"/>
      <c r="Z54" s="229"/>
      <c r="AA54" s="226"/>
      <c r="AB54" s="226"/>
      <c r="AC54" s="245"/>
    </row>
    <row r="55" spans="2:29" ht="42.75" customHeight="1">
      <c r="B55" s="158" t="s">
        <v>294</v>
      </c>
      <c r="C55" s="262"/>
      <c r="D55" s="263"/>
      <c r="E55" s="264"/>
      <c r="F55" s="265"/>
      <c r="G55" s="263"/>
      <c r="H55" s="263"/>
      <c r="I55" s="232"/>
      <c r="J55" s="229"/>
      <c r="K55" s="226"/>
      <c r="L55" s="226"/>
      <c r="M55" s="245"/>
      <c r="N55" s="259"/>
      <c r="V55" s="265"/>
      <c r="W55" s="263"/>
      <c r="X55" s="263"/>
      <c r="Y55" s="232"/>
      <c r="Z55" s="229"/>
      <c r="AA55" s="226"/>
      <c r="AB55" s="226"/>
      <c r="AC55" s="245"/>
    </row>
    <row r="56" spans="2:29" ht="42.75" customHeight="1">
      <c r="B56" s="158" t="s">
        <v>296</v>
      </c>
      <c r="C56" s="262"/>
      <c r="D56" s="263"/>
      <c r="E56" s="264"/>
      <c r="F56" s="265"/>
      <c r="G56" s="263"/>
      <c r="H56" s="263"/>
      <c r="I56" s="232"/>
      <c r="J56" s="229"/>
      <c r="K56" s="226"/>
      <c r="L56" s="226"/>
      <c r="M56" s="245"/>
      <c r="N56" s="259"/>
      <c r="V56" s="265"/>
      <c r="W56" s="263"/>
      <c r="X56" s="263"/>
      <c r="Y56" s="232"/>
      <c r="Z56" s="229"/>
      <c r="AA56" s="226"/>
      <c r="AB56" s="226"/>
      <c r="AC56" s="245"/>
    </row>
    <row r="57" spans="2:29" ht="42.75" customHeight="1">
      <c r="B57" s="158" t="s">
        <v>105</v>
      </c>
      <c r="C57" s="262"/>
      <c r="D57" s="263"/>
      <c r="E57" s="264"/>
      <c r="F57" s="265"/>
      <c r="G57" s="263"/>
      <c r="H57" s="263"/>
      <c r="I57" s="232"/>
      <c r="J57" s="229"/>
      <c r="K57" s="226"/>
      <c r="L57" s="226"/>
      <c r="M57" s="245"/>
      <c r="N57" s="259"/>
      <c r="V57" s="265"/>
      <c r="W57" s="263"/>
      <c r="X57" s="263"/>
      <c r="Y57" s="232"/>
      <c r="Z57" s="229"/>
      <c r="AA57" s="226"/>
      <c r="AB57" s="226"/>
      <c r="AC57" s="245"/>
    </row>
    <row r="58" spans="2:29" ht="27" customHeight="1">
      <c r="B58" s="156" t="s">
        <v>25</v>
      </c>
      <c r="C58" s="230"/>
      <c r="D58" s="231"/>
      <c r="E58" s="232"/>
      <c r="F58" s="233"/>
      <c r="G58" s="231"/>
      <c r="H58" s="231"/>
      <c r="I58" s="232"/>
      <c r="J58" s="229"/>
      <c r="K58" s="226"/>
      <c r="L58" s="226"/>
      <c r="M58" s="245"/>
      <c r="N58" s="156"/>
      <c r="V58" s="233"/>
      <c r="W58" s="231"/>
      <c r="X58" s="231"/>
      <c r="Y58" s="232"/>
      <c r="Z58" s="229"/>
      <c r="AA58" s="226"/>
      <c r="AB58" s="226"/>
      <c r="AC58" s="245"/>
    </row>
    <row r="59" spans="2:29" ht="27" customHeight="1" thickBot="1">
      <c r="B59" s="157"/>
      <c r="C59" s="234"/>
      <c r="D59" s="235"/>
      <c r="E59" s="236"/>
      <c r="F59" s="237"/>
      <c r="G59" s="235"/>
      <c r="H59" s="235"/>
      <c r="I59" s="236"/>
      <c r="J59" s="229"/>
      <c r="K59" s="226"/>
      <c r="L59" s="226"/>
      <c r="M59" s="245"/>
      <c r="N59" s="261"/>
      <c r="V59" s="237"/>
      <c r="W59" s="235"/>
      <c r="X59" s="235"/>
      <c r="Y59" s="236"/>
      <c r="Z59" s="238"/>
      <c r="AA59" s="239"/>
      <c r="AB59" s="239"/>
      <c r="AC59" s="256"/>
    </row>
    <row r="60" spans="2:29" ht="21.75" customHeight="1" thickBot="1">
      <c r="B60" s="90"/>
      <c r="C60" s="242"/>
      <c r="D60" s="242"/>
      <c r="E60" s="242"/>
      <c r="F60" s="242"/>
      <c r="G60" s="242"/>
      <c r="H60" s="744" t="s">
        <v>22</v>
      </c>
      <c r="I60" s="745"/>
      <c r="J60" s="10">
        <f>COUNTIF(J50:J59,"X")</f>
        <v>0</v>
      </c>
      <c r="K60" s="11">
        <f>COUNTIF(K50:K59,"X")</f>
        <v>0</v>
      </c>
      <c r="L60" s="45">
        <f>COUNTIF(L50:L59,"X")</f>
        <v>0</v>
      </c>
      <c r="M60" s="12">
        <f>COUNTIF(M50:M59,"X")</f>
        <v>0</v>
      </c>
      <c r="N60" s="243"/>
      <c r="V60" s="90"/>
      <c r="W60" s="90"/>
      <c r="X60" s="744" t="s">
        <v>22</v>
      </c>
      <c r="Y60" s="745"/>
      <c r="Z60" s="10">
        <f>COUNTIF(Z50:Z59,"X")</f>
        <v>0</v>
      </c>
      <c r="AA60" s="11">
        <f>COUNTIF(AA50:AA59,"X")</f>
        <v>0</v>
      </c>
      <c r="AB60" s="45">
        <f>COUNTIF(AB50:AB59,"X")</f>
        <v>0</v>
      </c>
      <c r="AC60" s="12">
        <f>COUNTIF(AC50:AC59,"X")</f>
        <v>0</v>
      </c>
    </row>
    <row r="61" spans="2:29" ht="21.75" customHeight="1" thickBot="1">
      <c r="B61" s="90"/>
      <c r="C61" s="90"/>
      <c r="D61" s="90"/>
      <c r="E61" s="90"/>
      <c r="F61" s="90"/>
      <c r="G61" s="90"/>
      <c r="H61" s="30"/>
      <c r="I61" s="30"/>
      <c r="J61" s="31"/>
      <c r="K61" s="31"/>
      <c r="L61" s="31"/>
      <c r="M61" s="31"/>
      <c r="N61" s="244"/>
      <c r="V61" s="90"/>
      <c r="W61" s="90"/>
      <c r="X61" s="30"/>
      <c r="Y61" s="30"/>
      <c r="Z61" s="31"/>
      <c r="AA61" s="31"/>
      <c r="AB61" s="31"/>
      <c r="AC61" s="31"/>
    </row>
    <row r="62" spans="2:29" ht="21.75" customHeight="1" thickBot="1">
      <c r="B62" s="90"/>
      <c r="C62" s="90"/>
      <c r="D62" s="90"/>
      <c r="E62" s="90"/>
      <c r="F62" s="741" t="s">
        <v>14</v>
      </c>
      <c r="G62" s="742"/>
      <c r="H62" s="742"/>
      <c r="I62" s="743"/>
      <c r="J62" s="741" t="s">
        <v>15</v>
      </c>
      <c r="K62" s="742"/>
      <c r="L62" s="742"/>
      <c r="M62" s="743"/>
      <c r="N62" s="244"/>
      <c r="V62" s="741" t="s">
        <v>262</v>
      </c>
      <c r="W62" s="742"/>
      <c r="X62" s="742"/>
      <c r="Y62" s="743"/>
      <c r="Z62" s="741" t="s">
        <v>15</v>
      </c>
      <c r="AA62" s="742"/>
      <c r="AB62" s="742"/>
      <c r="AC62" s="743"/>
    </row>
    <row r="63" spans="2:29" ht="27.75" customHeight="1" thickBot="1">
      <c r="B63" s="192" t="s">
        <v>16</v>
      </c>
      <c r="C63" s="193" t="s">
        <v>13</v>
      </c>
      <c r="D63" s="194" t="s">
        <v>12</v>
      </c>
      <c r="E63" s="195" t="s">
        <v>11</v>
      </c>
      <c r="F63" s="196" t="s">
        <v>20</v>
      </c>
      <c r="G63" s="194" t="s">
        <v>10</v>
      </c>
      <c r="H63" s="197" t="s">
        <v>9</v>
      </c>
      <c r="I63" s="195" t="s">
        <v>19</v>
      </c>
      <c r="J63" s="196" t="s">
        <v>4</v>
      </c>
      <c r="K63" s="194" t="s">
        <v>5</v>
      </c>
      <c r="L63" s="194" t="s">
        <v>6</v>
      </c>
      <c r="M63" s="195" t="s">
        <v>7</v>
      </c>
      <c r="N63" s="9" t="s">
        <v>8</v>
      </c>
      <c r="V63" s="196" t="s">
        <v>20</v>
      </c>
      <c r="W63" s="194" t="s">
        <v>10</v>
      </c>
      <c r="X63" s="197" t="s">
        <v>9</v>
      </c>
      <c r="Y63" s="195" t="s">
        <v>19</v>
      </c>
      <c r="Z63" s="196" t="s">
        <v>4</v>
      </c>
      <c r="AA63" s="194" t="s">
        <v>5</v>
      </c>
      <c r="AB63" s="194" t="s">
        <v>6</v>
      </c>
      <c r="AC63" s="195" t="s">
        <v>7</v>
      </c>
    </row>
    <row r="64" spans="2:29" ht="21.75" customHeight="1" thickBot="1">
      <c r="B64" s="738" t="s">
        <v>255</v>
      </c>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40"/>
    </row>
    <row r="65" spans="2:29" ht="21.75" customHeight="1">
      <c r="B65" s="191" t="s">
        <v>28</v>
      </c>
      <c r="C65" s="226"/>
      <c r="D65" s="227"/>
      <c r="E65" s="228"/>
      <c r="F65" s="229"/>
      <c r="G65" s="227"/>
      <c r="H65" s="227"/>
      <c r="I65" s="228"/>
      <c r="J65" s="229"/>
      <c r="K65" s="226"/>
      <c r="L65" s="226"/>
      <c r="M65" s="245"/>
      <c r="N65" s="180"/>
      <c r="V65" s="229"/>
      <c r="W65" s="227"/>
      <c r="X65" s="227"/>
      <c r="Y65" s="228"/>
      <c r="Z65" s="229"/>
      <c r="AA65" s="226"/>
      <c r="AB65" s="226"/>
      <c r="AC65" s="245"/>
    </row>
    <row r="66" spans="2:29" ht="26.25" customHeight="1" thickBot="1">
      <c r="B66" s="181" t="s">
        <v>213</v>
      </c>
      <c r="C66" s="226"/>
      <c r="D66" s="227"/>
      <c r="E66" s="228"/>
      <c r="F66" s="229"/>
      <c r="G66" s="227"/>
      <c r="H66" s="227"/>
      <c r="I66" s="228"/>
      <c r="J66" s="229"/>
      <c r="K66" s="226"/>
      <c r="L66" s="226"/>
      <c r="M66" s="245"/>
      <c r="N66" s="183"/>
      <c r="V66" s="229"/>
      <c r="W66" s="227"/>
      <c r="X66" s="227"/>
      <c r="Y66" s="228"/>
      <c r="Z66" s="229"/>
      <c r="AA66" s="226"/>
      <c r="AB66" s="226"/>
      <c r="AC66" s="245"/>
    </row>
    <row r="67" spans="2:29" ht="21.75" customHeight="1" thickBot="1">
      <c r="B67" s="90"/>
      <c r="C67" s="242"/>
      <c r="D67" s="242"/>
      <c r="E67" s="242"/>
      <c r="F67" s="242"/>
      <c r="G67" s="242"/>
      <c r="H67" s="744" t="s">
        <v>22</v>
      </c>
      <c r="I67" s="745"/>
      <c r="J67" s="10">
        <f>COUNTIF(J66:J66,"X")</f>
        <v>0</v>
      </c>
      <c r="K67" s="11">
        <f>COUNTIF(K66:K66,"X")</f>
        <v>0</v>
      </c>
      <c r="L67" s="45">
        <f>COUNTIF(L66:L66,"X")</f>
        <v>0</v>
      </c>
      <c r="M67" s="12">
        <f>COUNTIF(M66:M66,"X")</f>
        <v>0</v>
      </c>
      <c r="N67" s="243"/>
      <c r="V67" s="90"/>
      <c r="W67" s="90"/>
      <c r="X67" s="744" t="s">
        <v>22</v>
      </c>
      <c r="Y67" s="745"/>
      <c r="Z67" s="10">
        <f>COUNTIF(Z66:Z66,"X")</f>
        <v>0</v>
      </c>
      <c r="AA67" s="11">
        <f>COUNTIF(AA66:AA66,"X")</f>
        <v>0</v>
      </c>
      <c r="AB67" s="45">
        <f>COUNTIF(AB66:AB66,"X")</f>
        <v>0</v>
      </c>
      <c r="AC67" s="12">
        <f>COUNTIF(AC66:AC66,"X")</f>
        <v>0</v>
      </c>
    </row>
    <row r="68" spans="2:29" ht="21.75" customHeight="1" thickBot="1">
      <c r="B68" s="90"/>
      <c r="C68" s="90"/>
      <c r="D68" s="90"/>
      <c r="E68" s="90"/>
      <c r="F68" s="90"/>
      <c r="G68" s="90"/>
      <c r="H68" s="30"/>
      <c r="I68" s="30"/>
      <c r="J68" s="31"/>
      <c r="K68" s="31"/>
      <c r="L68" s="31"/>
      <c r="M68" s="31"/>
      <c r="N68" s="244"/>
      <c r="V68" s="90"/>
      <c r="W68" s="90"/>
      <c r="X68" s="30"/>
      <c r="Y68" s="30"/>
      <c r="Z68" s="31"/>
      <c r="AA68" s="31"/>
      <c r="AB68" s="31"/>
      <c r="AC68" s="31"/>
    </row>
    <row r="69" spans="2:29" ht="21.75" customHeight="1" thickBot="1">
      <c r="B69" s="90"/>
      <c r="C69" s="90"/>
      <c r="D69" s="90"/>
      <c r="E69" s="90"/>
      <c r="F69" s="741" t="s">
        <v>14</v>
      </c>
      <c r="G69" s="742"/>
      <c r="H69" s="742"/>
      <c r="I69" s="743"/>
      <c r="J69" s="741" t="s">
        <v>15</v>
      </c>
      <c r="K69" s="742"/>
      <c r="L69" s="742"/>
      <c r="M69" s="743"/>
      <c r="N69" s="244"/>
      <c r="V69" s="741" t="s">
        <v>262</v>
      </c>
      <c r="W69" s="742"/>
      <c r="X69" s="742"/>
      <c r="Y69" s="743"/>
      <c r="Z69" s="741" t="s">
        <v>15</v>
      </c>
      <c r="AA69" s="742"/>
      <c r="AB69" s="742"/>
      <c r="AC69" s="743"/>
    </row>
    <row r="70" spans="2:29" ht="27.75" customHeight="1" thickBot="1">
      <c r="B70" s="192" t="s">
        <v>16</v>
      </c>
      <c r="C70" s="193" t="s">
        <v>13</v>
      </c>
      <c r="D70" s="194" t="s">
        <v>12</v>
      </c>
      <c r="E70" s="195" t="s">
        <v>11</v>
      </c>
      <c r="F70" s="196" t="s">
        <v>20</v>
      </c>
      <c r="G70" s="194" t="s">
        <v>10</v>
      </c>
      <c r="H70" s="197" t="s">
        <v>9</v>
      </c>
      <c r="I70" s="195" t="s">
        <v>19</v>
      </c>
      <c r="J70" s="196" t="s">
        <v>4</v>
      </c>
      <c r="K70" s="194" t="s">
        <v>5</v>
      </c>
      <c r="L70" s="194" t="s">
        <v>6</v>
      </c>
      <c r="M70" s="195" t="s">
        <v>7</v>
      </c>
      <c r="N70" s="192" t="s">
        <v>8</v>
      </c>
      <c r="V70" s="196" t="s">
        <v>20</v>
      </c>
      <c r="W70" s="194" t="s">
        <v>10</v>
      </c>
      <c r="X70" s="197" t="s">
        <v>9</v>
      </c>
      <c r="Y70" s="195" t="s">
        <v>19</v>
      </c>
      <c r="Z70" s="196" t="s">
        <v>4</v>
      </c>
      <c r="AA70" s="194" t="s">
        <v>5</v>
      </c>
      <c r="AB70" s="194" t="s">
        <v>6</v>
      </c>
      <c r="AC70" s="195" t="s">
        <v>7</v>
      </c>
    </row>
    <row r="71" spans="2:29" ht="21.75" customHeight="1" thickBot="1">
      <c r="B71" s="753" t="s">
        <v>214</v>
      </c>
      <c r="C71" s="754"/>
      <c r="D71" s="754"/>
      <c r="E71" s="754"/>
      <c r="F71" s="754"/>
      <c r="G71" s="754"/>
      <c r="H71" s="754"/>
      <c r="I71" s="754"/>
      <c r="J71" s="754"/>
      <c r="K71" s="754"/>
      <c r="L71" s="754"/>
      <c r="M71" s="754"/>
      <c r="N71" s="754"/>
      <c r="O71" s="739"/>
      <c r="P71" s="739"/>
      <c r="Q71" s="739"/>
      <c r="R71" s="739"/>
      <c r="S71" s="739"/>
      <c r="T71" s="739"/>
      <c r="U71" s="739"/>
      <c r="V71" s="754"/>
      <c r="W71" s="754"/>
      <c r="X71" s="754"/>
      <c r="Y71" s="754"/>
      <c r="Z71" s="754"/>
      <c r="AA71" s="754"/>
      <c r="AB71" s="754"/>
      <c r="AC71" s="755"/>
    </row>
    <row r="72" spans="2:29" ht="63" customHeight="1">
      <c r="B72" s="168" t="s">
        <v>299</v>
      </c>
      <c r="C72" s="272"/>
      <c r="D72" s="272"/>
      <c r="E72" s="272"/>
      <c r="F72" s="272"/>
      <c r="G72" s="272"/>
      <c r="H72" s="272"/>
      <c r="I72" s="272"/>
      <c r="J72" s="272"/>
      <c r="K72" s="272"/>
      <c r="L72" s="272"/>
      <c r="M72" s="272"/>
      <c r="N72" s="273"/>
      <c r="V72" s="274"/>
      <c r="W72" s="272"/>
      <c r="X72" s="272"/>
      <c r="Y72" s="272"/>
      <c r="Z72" s="272"/>
      <c r="AA72" s="272"/>
      <c r="AB72" s="272"/>
      <c r="AC72" s="275"/>
    </row>
    <row r="73" spans="2:29" ht="63" customHeight="1">
      <c r="B73" s="170" t="s">
        <v>352</v>
      </c>
      <c r="C73" s="231"/>
      <c r="D73" s="231"/>
      <c r="E73" s="231"/>
      <c r="F73" s="231"/>
      <c r="G73" s="231"/>
      <c r="H73" s="231"/>
      <c r="I73" s="231"/>
      <c r="J73" s="231"/>
      <c r="K73" s="231"/>
      <c r="L73" s="231"/>
      <c r="M73" s="231"/>
      <c r="N73" s="276"/>
      <c r="V73" s="233"/>
      <c r="W73" s="231"/>
      <c r="X73" s="231"/>
      <c r="Y73" s="231"/>
      <c r="Z73" s="231"/>
      <c r="AA73" s="231"/>
      <c r="AB73" s="231"/>
      <c r="AC73" s="232"/>
    </row>
    <row r="74" spans="2:29" ht="33" customHeight="1">
      <c r="B74" s="170" t="s">
        <v>297</v>
      </c>
      <c r="C74" s="231"/>
      <c r="D74" s="231"/>
      <c r="E74" s="231"/>
      <c r="F74" s="231"/>
      <c r="G74" s="231"/>
      <c r="H74" s="231"/>
      <c r="I74" s="231"/>
      <c r="J74" s="231"/>
      <c r="K74" s="231"/>
      <c r="L74" s="231"/>
      <c r="M74" s="231"/>
      <c r="N74" s="276"/>
      <c r="V74" s="233"/>
      <c r="W74" s="231"/>
      <c r="X74" s="231"/>
      <c r="Y74" s="231"/>
      <c r="Z74" s="231"/>
      <c r="AA74" s="231"/>
      <c r="AB74" s="231"/>
      <c r="AC74" s="232"/>
    </row>
    <row r="75" spans="2:29" ht="36" customHeight="1">
      <c r="B75" s="170" t="s">
        <v>263</v>
      </c>
      <c r="C75" s="231"/>
      <c r="D75" s="231"/>
      <c r="E75" s="231"/>
      <c r="F75" s="231"/>
      <c r="G75" s="231"/>
      <c r="H75" s="231"/>
      <c r="I75" s="231"/>
      <c r="J75" s="231"/>
      <c r="K75" s="231"/>
      <c r="L75" s="231"/>
      <c r="M75" s="231"/>
      <c r="N75" s="276"/>
      <c r="V75" s="233"/>
      <c r="W75" s="231"/>
      <c r="X75" s="231"/>
      <c r="Y75" s="231"/>
      <c r="Z75" s="231"/>
      <c r="AA75" s="231"/>
      <c r="AB75" s="231"/>
      <c r="AC75" s="232"/>
    </row>
    <row r="76" spans="2:29" ht="36" customHeight="1">
      <c r="B76" s="170" t="s">
        <v>298</v>
      </c>
      <c r="C76" s="231"/>
      <c r="D76" s="231"/>
      <c r="E76" s="231"/>
      <c r="F76" s="231"/>
      <c r="G76" s="231"/>
      <c r="H76" s="231"/>
      <c r="I76" s="231"/>
      <c r="J76" s="231"/>
      <c r="K76" s="231"/>
      <c r="L76" s="231"/>
      <c r="M76" s="231"/>
      <c r="N76" s="276"/>
      <c r="V76" s="233"/>
      <c r="W76" s="231"/>
      <c r="X76" s="231"/>
      <c r="Y76" s="231"/>
      <c r="Z76" s="231"/>
      <c r="AA76" s="231"/>
      <c r="AB76" s="231"/>
      <c r="AC76" s="232"/>
    </row>
    <row r="77" spans="2:29" ht="48" customHeight="1">
      <c r="B77" s="170" t="s">
        <v>300</v>
      </c>
      <c r="C77" s="231"/>
      <c r="D77" s="231"/>
      <c r="E77" s="231"/>
      <c r="F77" s="231"/>
      <c r="G77" s="231"/>
      <c r="H77" s="231"/>
      <c r="I77" s="231"/>
      <c r="J77" s="231"/>
      <c r="K77" s="231"/>
      <c r="L77" s="231"/>
      <c r="M77" s="231"/>
      <c r="N77" s="277"/>
      <c r="V77" s="233"/>
      <c r="W77" s="231"/>
      <c r="X77" s="231"/>
      <c r="Y77" s="231"/>
      <c r="Z77" s="231"/>
      <c r="AA77" s="231"/>
      <c r="AB77" s="231"/>
      <c r="AC77" s="232"/>
    </row>
    <row r="78" spans="2:29" ht="40.5" customHeight="1" thickBot="1">
      <c r="B78" s="198" t="s">
        <v>264</v>
      </c>
      <c r="C78" s="235"/>
      <c r="D78" s="235"/>
      <c r="E78" s="235"/>
      <c r="F78" s="235"/>
      <c r="G78" s="235"/>
      <c r="H78" s="235"/>
      <c r="I78" s="235"/>
      <c r="J78" s="235"/>
      <c r="K78" s="235"/>
      <c r="L78" s="235"/>
      <c r="M78" s="235"/>
      <c r="N78" s="278"/>
      <c r="V78" s="237"/>
      <c r="W78" s="235"/>
      <c r="X78" s="235"/>
      <c r="Y78" s="235"/>
      <c r="Z78" s="235"/>
      <c r="AA78" s="235"/>
      <c r="AB78" s="235"/>
      <c r="AC78" s="236"/>
    </row>
    <row r="79" spans="2:29" ht="21.75" customHeight="1" thickBot="1">
      <c r="B79" s="90"/>
      <c r="C79" s="90"/>
      <c r="D79" s="90"/>
      <c r="E79" s="90"/>
      <c r="F79" s="90"/>
      <c r="G79" s="90"/>
      <c r="H79" s="744" t="s">
        <v>22</v>
      </c>
      <c r="I79" s="745"/>
      <c r="J79" s="10">
        <f>COUNTIF(J73:J78,"X")</f>
        <v>0</v>
      </c>
      <c r="K79" s="11">
        <f>COUNTIF(K73:K78,"X")</f>
        <v>0</v>
      </c>
      <c r="L79" s="45">
        <f>COUNTIF(L73:L78,"X")</f>
        <v>0</v>
      </c>
      <c r="M79" s="12">
        <f>COUNTIF(M73:M78,"X")</f>
        <v>0</v>
      </c>
      <c r="N79" s="244"/>
      <c r="V79" s="90"/>
      <c r="W79" s="90"/>
      <c r="X79" s="744" t="s">
        <v>22</v>
      </c>
      <c r="Y79" s="745"/>
      <c r="Z79" s="10">
        <f>COUNTIF(Z73:Z78,"X")</f>
        <v>0</v>
      </c>
      <c r="AA79" s="11">
        <f>COUNTIF(AA73:AA78,"X")</f>
        <v>0</v>
      </c>
      <c r="AB79" s="45">
        <f>COUNTIF(AB73:AB78,"X")</f>
        <v>0</v>
      </c>
      <c r="AC79" s="12">
        <f>COUNTIF(AC73:AC78,"X")</f>
        <v>0</v>
      </c>
    </row>
    <row r="80" spans="2:29" ht="21.75" customHeight="1" thickBot="1">
      <c r="B80" s="90"/>
      <c r="C80" s="90"/>
      <c r="D80" s="90"/>
      <c r="E80" s="90"/>
      <c r="F80" s="90"/>
      <c r="G80" s="90"/>
      <c r="H80" s="30"/>
      <c r="I80" s="30"/>
      <c r="J80" s="31"/>
      <c r="K80" s="31"/>
      <c r="L80" s="31"/>
      <c r="M80" s="31"/>
      <c r="N80" s="244"/>
      <c r="V80" s="90"/>
      <c r="W80" s="90"/>
      <c r="X80" s="30"/>
      <c r="Y80" s="30"/>
      <c r="Z80" s="31"/>
      <c r="AA80" s="31"/>
      <c r="AB80" s="31"/>
      <c r="AC80" s="31"/>
    </row>
    <row r="81" spans="2:29" ht="21.75" customHeight="1" thickBot="1">
      <c r="B81" s="90"/>
      <c r="C81" s="90"/>
      <c r="D81" s="90"/>
      <c r="E81" s="90"/>
      <c r="F81" s="741" t="s">
        <v>14</v>
      </c>
      <c r="G81" s="742"/>
      <c r="H81" s="742"/>
      <c r="I81" s="743"/>
      <c r="J81" s="741" t="s">
        <v>15</v>
      </c>
      <c r="K81" s="742"/>
      <c r="L81" s="742"/>
      <c r="M81" s="743"/>
      <c r="N81" s="244"/>
      <c r="V81" s="741" t="s">
        <v>262</v>
      </c>
      <c r="W81" s="742"/>
      <c r="X81" s="742"/>
      <c r="Y81" s="743"/>
      <c r="Z81" s="741" t="s">
        <v>15</v>
      </c>
      <c r="AA81" s="742"/>
      <c r="AB81" s="742"/>
      <c r="AC81" s="743"/>
    </row>
    <row r="82" spans="2:29" ht="27.75" customHeight="1" thickBot="1">
      <c r="B82" s="192" t="s">
        <v>16</v>
      </c>
      <c r="C82" s="193" t="s">
        <v>13</v>
      </c>
      <c r="D82" s="194" t="s">
        <v>12</v>
      </c>
      <c r="E82" s="195" t="s">
        <v>11</v>
      </c>
      <c r="F82" s="196" t="s">
        <v>20</v>
      </c>
      <c r="G82" s="194" t="s">
        <v>10</v>
      </c>
      <c r="H82" s="197" t="s">
        <v>9</v>
      </c>
      <c r="I82" s="195" t="s">
        <v>19</v>
      </c>
      <c r="J82" s="196" t="s">
        <v>4</v>
      </c>
      <c r="K82" s="194" t="s">
        <v>5</v>
      </c>
      <c r="L82" s="194" t="s">
        <v>6</v>
      </c>
      <c r="M82" s="195" t="s">
        <v>7</v>
      </c>
      <c r="N82" s="192" t="s">
        <v>8</v>
      </c>
      <c r="V82" s="196" t="s">
        <v>20</v>
      </c>
      <c r="W82" s="194" t="s">
        <v>10</v>
      </c>
      <c r="X82" s="197" t="s">
        <v>9</v>
      </c>
      <c r="Y82" s="195" t="s">
        <v>19</v>
      </c>
      <c r="Z82" s="196" t="s">
        <v>4</v>
      </c>
      <c r="AA82" s="194" t="s">
        <v>5</v>
      </c>
      <c r="AB82" s="194" t="s">
        <v>6</v>
      </c>
      <c r="AC82" s="195" t="s">
        <v>7</v>
      </c>
    </row>
    <row r="83" spans="1:29" ht="21.75" customHeight="1" thickBot="1">
      <c r="A83" s="99"/>
      <c r="B83" s="738" t="s">
        <v>169</v>
      </c>
      <c r="C83" s="739"/>
      <c r="D83" s="739"/>
      <c r="E83" s="739"/>
      <c r="F83" s="739"/>
      <c r="G83" s="739"/>
      <c r="H83" s="739"/>
      <c r="I83" s="739"/>
      <c r="J83" s="739"/>
      <c r="K83" s="739"/>
      <c r="L83" s="739"/>
      <c r="M83" s="739"/>
      <c r="N83" s="739"/>
      <c r="O83" s="739"/>
      <c r="P83" s="739"/>
      <c r="Q83" s="739"/>
      <c r="R83" s="739"/>
      <c r="S83" s="739"/>
      <c r="T83" s="739"/>
      <c r="U83" s="739"/>
      <c r="V83" s="754"/>
      <c r="W83" s="754"/>
      <c r="X83" s="754"/>
      <c r="Y83" s="754"/>
      <c r="Z83" s="754"/>
      <c r="AA83" s="754"/>
      <c r="AB83" s="754"/>
      <c r="AC83" s="755"/>
    </row>
    <row r="84" spans="2:29" ht="27" customHeight="1">
      <c r="B84" s="191" t="s">
        <v>29</v>
      </c>
      <c r="C84" s="199"/>
      <c r="D84" s="200"/>
      <c r="E84" s="200"/>
      <c r="F84" s="200"/>
      <c r="G84" s="200"/>
      <c r="H84" s="200"/>
      <c r="I84" s="200"/>
      <c r="J84" s="201"/>
      <c r="K84" s="201"/>
      <c r="L84" s="201"/>
      <c r="M84" s="201"/>
      <c r="N84" s="202"/>
      <c r="V84" s="206"/>
      <c r="W84" s="162"/>
      <c r="X84" s="162"/>
      <c r="Y84" s="162"/>
      <c r="Z84" s="163"/>
      <c r="AA84" s="163"/>
      <c r="AB84" s="163"/>
      <c r="AC84" s="164"/>
    </row>
    <row r="85" spans="2:29" ht="27" customHeight="1" thickBot="1">
      <c r="B85" s="157" t="s">
        <v>265</v>
      </c>
      <c r="C85" s="173"/>
      <c r="D85" s="165"/>
      <c r="E85" s="165"/>
      <c r="F85" s="165"/>
      <c r="G85" s="165"/>
      <c r="H85" s="165"/>
      <c r="I85" s="165"/>
      <c r="J85" s="166"/>
      <c r="K85" s="166"/>
      <c r="L85" s="166"/>
      <c r="M85" s="166"/>
      <c r="N85" s="167"/>
      <c r="V85" s="207"/>
      <c r="W85" s="165"/>
      <c r="X85" s="165"/>
      <c r="Y85" s="165"/>
      <c r="Z85" s="166"/>
      <c r="AA85" s="166"/>
      <c r="AB85" s="166"/>
      <c r="AC85" s="167"/>
    </row>
    <row r="86" spans="1:29" ht="21.75" customHeight="1" thickBot="1">
      <c r="A86" s="91"/>
      <c r="B86" s="90"/>
      <c r="C86" s="90"/>
      <c r="D86" s="90"/>
      <c r="E86" s="744" t="s">
        <v>177</v>
      </c>
      <c r="F86" s="746"/>
      <c r="G86" s="746"/>
      <c r="H86" s="746"/>
      <c r="I86" s="745"/>
      <c r="J86" s="159">
        <f>IF(MAX(I84:I85)=1,"X","")</f>
      </c>
      <c r="K86" s="160">
        <f>IF(MAX(I84:I85)=2,"X","")</f>
      </c>
      <c r="L86" s="161">
        <f>IF(MAX(I84:I85)=3,"X","")</f>
      </c>
      <c r="M86" s="169">
        <f>IF(MAX(I84:I85)=4,"X","")</f>
      </c>
      <c r="N86" s="244">
        <f>IF(MAX(I84:I85)=6,"X","")</f>
      </c>
      <c r="Z86" s="159">
        <f>IF(MAX(Y84:Y85)=1,"X","")</f>
      </c>
      <c r="AA86" s="160">
        <f>IF(MAX(Y84:Y85)=2,"X","")</f>
      </c>
      <c r="AB86" s="161">
        <f>IF(MAX(Y84:Y85)=3,"X","")</f>
      </c>
      <c r="AC86" s="204">
        <f>IF(MAX(Y84:Y85)=4,"X","")</f>
      </c>
    </row>
    <row r="87" spans="2:29" ht="21.75" customHeight="1" thickBot="1">
      <c r="B87" s="90"/>
      <c r="C87" s="90"/>
      <c r="D87" s="90"/>
      <c r="E87" s="90"/>
      <c r="F87" s="90"/>
      <c r="G87" s="90"/>
      <c r="H87" s="30"/>
      <c r="I87" s="30"/>
      <c r="J87" s="31"/>
      <c r="K87" s="31"/>
      <c r="L87" s="31"/>
      <c r="M87" s="31"/>
      <c r="N87" s="244"/>
      <c r="V87" s="90"/>
      <c r="W87" s="90"/>
      <c r="X87" s="30"/>
      <c r="Y87" s="30"/>
      <c r="Z87" s="31"/>
      <c r="AA87" s="31"/>
      <c r="AB87" s="31"/>
      <c r="AC87" s="31"/>
    </row>
    <row r="88" spans="2:29" ht="21.75" customHeight="1" thickBot="1">
      <c r="B88" s="90"/>
      <c r="C88" s="90"/>
      <c r="D88" s="90"/>
      <c r="E88" s="90"/>
      <c r="F88" s="741" t="s">
        <v>14</v>
      </c>
      <c r="G88" s="742"/>
      <c r="H88" s="742"/>
      <c r="I88" s="743"/>
      <c r="J88" s="741" t="s">
        <v>15</v>
      </c>
      <c r="K88" s="742"/>
      <c r="L88" s="742"/>
      <c r="M88" s="743"/>
      <c r="N88" s="244"/>
      <c r="V88" s="741" t="s">
        <v>262</v>
      </c>
      <c r="W88" s="742"/>
      <c r="X88" s="742"/>
      <c r="Y88" s="743"/>
      <c r="Z88" s="741" t="s">
        <v>15</v>
      </c>
      <c r="AA88" s="742"/>
      <c r="AB88" s="742"/>
      <c r="AC88" s="743"/>
    </row>
    <row r="89" spans="2:29" ht="27.75" customHeight="1" thickBot="1">
      <c r="B89" s="192" t="s">
        <v>16</v>
      </c>
      <c r="C89" s="196" t="s">
        <v>13</v>
      </c>
      <c r="D89" s="194" t="s">
        <v>12</v>
      </c>
      <c r="E89" s="195" t="s">
        <v>11</v>
      </c>
      <c r="F89" s="196" t="s">
        <v>20</v>
      </c>
      <c r="G89" s="194" t="s">
        <v>10</v>
      </c>
      <c r="H89" s="197" t="s">
        <v>9</v>
      </c>
      <c r="I89" s="195" t="s">
        <v>19</v>
      </c>
      <c r="J89" s="196" t="s">
        <v>4</v>
      </c>
      <c r="K89" s="194" t="s">
        <v>5</v>
      </c>
      <c r="L89" s="194" t="s">
        <v>6</v>
      </c>
      <c r="M89" s="195" t="s">
        <v>7</v>
      </c>
      <c r="N89" s="9" t="s">
        <v>8</v>
      </c>
      <c r="V89" s="196" t="s">
        <v>20</v>
      </c>
      <c r="W89" s="194" t="s">
        <v>10</v>
      </c>
      <c r="X89" s="197" t="s">
        <v>9</v>
      </c>
      <c r="Y89" s="195" t="s">
        <v>19</v>
      </c>
      <c r="Z89" s="196" t="s">
        <v>4</v>
      </c>
      <c r="AA89" s="194" t="s">
        <v>5</v>
      </c>
      <c r="AB89" s="194" t="s">
        <v>6</v>
      </c>
      <c r="AC89" s="195" t="s">
        <v>7</v>
      </c>
    </row>
    <row r="90" spans="2:29" ht="21.75" customHeight="1" thickBot="1">
      <c r="B90" s="738" t="s">
        <v>316</v>
      </c>
      <c r="C90" s="739"/>
      <c r="D90" s="739"/>
      <c r="E90" s="739"/>
      <c r="F90" s="739"/>
      <c r="G90" s="739"/>
      <c r="H90" s="739"/>
      <c r="I90" s="739"/>
      <c r="J90" s="739"/>
      <c r="K90" s="739"/>
      <c r="L90" s="739"/>
      <c r="M90" s="739"/>
      <c r="N90" s="739"/>
      <c r="O90" s="739"/>
      <c r="P90" s="739"/>
      <c r="Q90" s="739"/>
      <c r="R90" s="739"/>
      <c r="S90" s="739"/>
      <c r="T90" s="739"/>
      <c r="U90" s="739"/>
      <c r="V90" s="739"/>
      <c r="W90" s="739"/>
      <c r="X90" s="739"/>
      <c r="Y90" s="739"/>
      <c r="Z90" s="739"/>
      <c r="AA90" s="739"/>
      <c r="AB90" s="739"/>
      <c r="AC90" s="740"/>
    </row>
    <row r="91" spans="2:29" ht="21.75" customHeight="1">
      <c r="B91" s="191" t="s">
        <v>36</v>
      </c>
      <c r="C91" s="229"/>
      <c r="D91" s="227"/>
      <c r="E91" s="228"/>
      <c r="F91" s="229"/>
      <c r="G91" s="227"/>
      <c r="H91" s="227"/>
      <c r="I91" s="228"/>
      <c r="J91" s="229"/>
      <c r="K91" s="227"/>
      <c r="L91" s="227"/>
      <c r="M91" s="228"/>
      <c r="N91" s="279"/>
      <c r="V91" s="229"/>
      <c r="W91" s="227"/>
      <c r="X91" s="227"/>
      <c r="Y91" s="228"/>
      <c r="Z91" s="226"/>
      <c r="AA91" s="226"/>
      <c r="AB91" s="226"/>
      <c r="AC91" s="245"/>
    </row>
    <row r="92" spans="2:29" ht="21.75" customHeight="1">
      <c r="B92" s="156" t="s">
        <v>37</v>
      </c>
      <c r="C92" s="233"/>
      <c r="D92" s="231"/>
      <c r="E92" s="232"/>
      <c r="F92" s="233"/>
      <c r="G92" s="231"/>
      <c r="H92" s="231"/>
      <c r="I92" s="232"/>
      <c r="J92" s="233"/>
      <c r="K92" s="231"/>
      <c r="L92" s="231"/>
      <c r="M92" s="232"/>
      <c r="N92" s="280"/>
      <c r="V92" s="233"/>
      <c r="W92" s="231"/>
      <c r="X92" s="231"/>
      <c r="Y92" s="232"/>
      <c r="Z92" s="226"/>
      <c r="AA92" s="226"/>
      <c r="AB92" s="226"/>
      <c r="AC92" s="245"/>
    </row>
    <row r="93" spans="2:29" ht="45.75" customHeight="1">
      <c r="B93" s="156" t="s">
        <v>301</v>
      </c>
      <c r="C93" s="233"/>
      <c r="D93" s="231"/>
      <c r="E93" s="232"/>
      <c r="F93" s="233"/>
      <c r="G93" s="231"/>
      <c r="H93" s="231"/>
      <c r="I93" s="232"/>
      <c r="J93" s="233"/>
      <c r="K93" s="231"/>
      <c r="L93" s="231"/>
      <c r="M93" s="232"/>
      <c r="N93" s="280"/>
      <c r="V93" s="265"/>
      <c r="W93" s="263"/>
      <c r="X93" s="263"/>
      <c r="Y93" s="232"/>
      <c r="Z93" s="226"/>
      <c r="AA93" s="226"/>
      <c r="AB93" s="226"/>
      <c r="AC93" s="245"/>
    </row>
    <row r="94" spans="2:29" ht="45.75" customHeight="1">
      <c r="B94" s="156" t="s">
        <v>266</v>
      </c>
      <c r="C94" s="233"/>
      <c r="D94" s="231"/>
      <c r="E94" s="232"/>
      <c r="F94" s="233"/>
      <c r="G94" s="231"/>
      <c r="H94" s="231"/>
      <c r="I94" s="232"/>
      <c r="J94" s="233"/>
      <c r="K94" s="231"/>
      <c r="L94" s="231"/>
      <c r="M94" s="232"/>
      <c r="N94" s="280"/>
      <c r="V94" s="265"/>
      <c r="W94" s="263"/>
      <c r="X94" s="263"/>
      <c r="Y94" s="232"/>
      <c r="Z94" s="226"/>
      <c r="AA94" s="226"/>
      <c r="AB94" s="226"/>
      <c r="AC94" s="245"/>
    </row>
    <row r="95" spans="1:29" s="49" customFormat="1" ht="42.75" customHeight="1">
      <c r="A95" s="92"/>
      <c r="B95" s="156" t="s">
        <v>267</v>
      </c>
      <c r="C95" s="250"/>
      <c r="D95" s="205"/>
      <c r="E95" s="249"/>
      <c r="F95" s="250"/>
      <c r="G95" s="205"/>
      <c r="H95" s="205"/>
      <c r="I95" s="249"/>
      <c r="J95" s="250"/>
      <c r="K95" s="205"/>
      <c r="L95" s="205"/>
      <c r="M95" s="249"/>
      <c r="N95" s="281"/>
      <c r="V95" s="282"/>
      <c r="W95" s="283"/>
      <c r="X95" s="283"/>
      <c r="Y95" s="249"/>
      <c r="Z95" s="199"/>
      <c r="AA95" s="199"/>
      <c r="AB95" s="199"/>
      <c r="AC95" s="254"/>
    </row>
    <row r="96" spans="2:29" ht="36.75" customHeight="1">
      <c r="B96" s="156" t="s">
        <v>302</v>
      </c>
      <c r="C96" s="233"/>
      <c r="D96" s="231"/>
      <c r="E96" s="232"/>
      <c r="F96" s="233"/>
      <c r="G96" s="231"/>
      <c r="H96" s="231"/>
      <c r="I96" s="232"/>
      <c r="J96" s="233"/>
      <c r="K96" s="231"/>
      <c r="L96" s="231"/>
      <c r="M96" s="232"/>
      <c r="N96" s="280"/>
      <c r="V96" s="233"/>
      <c r="W96" s="231"/>
      <c r="X96" s="231"/>
      <c r="Y96" s="232"/>
      <c r="Z96" s="226"/>
      <c r="AA96" s="226"/>
      <c r="AB96" s="226"/>
      <c r="AC96" s="245"/>
    </row>
    <row r="97" spans="2:29" ht="33.75" customHeight="1">
      <c r="B97" s="156" t="s">
        <v>303</v>
      </c>
      <c r="C97" s="233"/>
      <c r="D97" s="231"/>
      <c r="E97" s="232"/>
      <c r="F97" s="233"/>
      <c r="G97" s="231"/>
      <c r="H97" s="231"/>
      <c r="I97" s="232"/>
      <c r="J97" s="233"/>
      <c r="K97" s="231"/>
      <c r="L97" s="231"/>
      <c r="M97" s="232"/>
      <c r="N97" s="280"/>
      <c r="V97" s="233"/>
      <c r="W97" s="231"/>
      <c r="X97" s="231"/>
      <c r="Y97" s="232"/>
      <c r="Z97" s="230"/>
      <c r="AA97" s="230"/>
      <c r="AB97" s="230"/>
      <c r="AC97" s="247"/>
    </row>
    <row r="98" spans="2:29" ht="36" customHeight="1">
      <c r="B98" s="156" t="s">
        <v>304</v>
      </c>
      <c r="C98" s="233"/>
      <c r="D98" s="231"/>
      <c r="E98" s="232"/>
      <c r="F98" s="233"/>
      <c r="G98" s="231"/>
      <c r="H98" s="231"/>
      <c r="I98" s="232"/>
      <c r="J98" s="233"/>
      <c r="K98" s="231"/>
      <c r="L98" s="231"/>
      <c r="M98" s="232"/>
      <c r="N98" s="280"/>
      <c r="V98" s="233"/>
      <c r="W98" s="231"/>
      <c r="X98" s="231"/>
      <c r="Y98" s="232"/>
      <c r="Z98" s="230"/>
      <c r="AA98" s="230"/>
      <c r="AB98" s="230"/>
      <c r="AC98" s="247"/>
    </row>
    <row r="99" spans="1:29" s="49" customFormat="1" ht="42.75" customHeight="1">
      <c r="A99" s="92"/>
      <c r="B99" s="156" t="s">
        <v>305</v>
      </c>
      <c r="C99" s="250"/>
      <c r="D99" s="205"/>
      <c r="E99" s="249"/>
      <c r="F99" s="250"/>
      <c r="G99" s="205"/>
      <c r="H99" s="205"/>
      <c r="I99" s="249"/>
      <c r="J99" s="250"/>
      <c r="K99" s="205"/>
      <c r="L99" s="205"/>
      <c r="M99" s="249"/>
      <c r="N99" s="281"/>
      <c r="V99" s="250"/>
      <c r="W99" s="205"/>
      <c r="X99" s="205"/>
      <c r="Y99" s="249"/>
      <c r="Z99" s="248"/>
      <c r="AA99" s="248"/>
      <c r="AB99" s="248"/>
      <c r="AC99" s="251"/>
    </row>
    <row r="100" spans="1:29" s="49" customFormat="1" ht="42.75" customHeight="1">
      <c r="A100" s="92"/>
      <c r="B100" s="156" t="s">
        <v>215</v>
      </c>
      <c r="C100" s="250"/>
      <c r="D100" s="205"/>
      <c r="E100" s="249"/>
      <c r="F100" s="250"/>
      <c r="G100" s="205"/>
      <c r="H100" s="205"/>
      <c r="I100" s="249"/>
      <c r="J100" s="250"/>
      <c r="K100" s="205"/>
      <c r="L100" s="205"/>
      <c r="M100" s="249"/>
      <c r="N100" s="281"/>
      <c r="V100" s="250"/>
      <c r="W100" s="205"/>
      <c r="X100" s="205"/>
      <c r="Y100" s="249"/>
      <c r="Z100" s="199"/>
      <c r="AA100" s="199"/>
      <c r="AB100" s="199"/>
      <c r="AC100" s="254"/>
    </row>
    <row r="101" spans="1:29" s="49" customFormat="1" ht="42.75" customHeight="1">
      <c r="A101" s="92"/>
      <c r="B101" s="156" t="s">
        <v>268</v>
      </c>
      <c r="C101" s="250"/>
      <c r="D101" s="205"/>
      <c r="E101" s="249"/>
      <c r="F101" s="250"/>
      <c r="G101" s="205"/>
      <c r="H101" s="205"/>
      <c r="I101" s="249"/>
      <c r="J101" s="250"/>
      <c r="K101" s="205"/>
      <c r="L101" s="205"/>
      <c r="M101" s="249"/>
      <c r="N101" s="281"/>
      <c r="V101" s="250"/>
      <c r="W101" s="205"/>
      <c r="X101" s="205"/>
      <c r="Y101" s="249"/>
      <c r="Z101" s="199"/>
      <c r="AA101" s="199"/>
      <c r="AB101" s="199"/>
      <c r="AC101" s="254"/>
    </row>
    <row r="102" spans="1:29" s="49" customFormat="1" ht="42.75" customHeight="1">
      <c r="A102" s="92"/>
      <c r="B102" s="156" t="s">
        <v>216</v>
      </c>
      <c r="C102" s="250"/>
      <c r="D102" s="205"/>
      <c r="E102" s="249"/>
      <c r="F102" s="250"/>
      <c r="G102" s="205"/>
      <c r="H102" s="205"/>
      <c r="I102" s="249"/>
      <c r="J102" s="250"/>
      <c r="K102" s="205"/>
      <c r="L102" s="205"/>
      <c r="M102" s="249"/>
      <c r="N102" s="281"/>
      <c r="V102" s="250"/>
      <c r="W102" s="205"/>
      <c r="X102" s="205"/>
      <c r="Y102" s="249"/>
      <c r="Z102" s="199"/>
      <c r="AA102" s="199"/>
      <c r="AB102" s="199"/>
      <c r="AC102" s="254"/>
    </row>
    <row r="103" spans="1:29" s="49" customFormat="1" ht="42.75" customHeight="1" thickBot="1">
      <c r="A103" s="92"/>
      <c r="B103" s="157" t="s">
        <v>217</v>
      </c>
      <c r="C103" s="207"/>
      <c r="D103" s="165"/>
      <c r="E103" s="284"/>
      <c r="F103" s="207"/>
      <c r="G103" s="165"/>
      <c r="H103" s="165"/>
      <c r="I103" s="284"/>
      <c r="J103" s="207"/>
      <c r="K103" s="165"/>
      <c r="L103" s="165"/>
      <c r="M103" s="284"/>
      <c r="N103" s="285"/>
      <c r="V103" s="207"/>
      <c r="W103" s="165"/>
      <c r="X103" s="165"/>
      <c r="Y103" s="284"/>
      <c r="Z103" s="199"/>
      <c r="AA103" s="199"/>
      <c r="AB103" s="199"/>
      <c r="AC103" s="254"/>
    </row>
    <row r="104" spans="2:29" ht="21.75" customHeight="1" thickBot="1">
      <c r="B104" s="90"/>
      <c r="C104" s="90"/>
      <c r="D104" s="90"/>
      <c r="E104" s="90"/>
      <c r="F104" s="90"/>
      <c r="G104" s="286"/>
      <c r="H104" s="744" t="s">
        <v>22</v>
      </c>
      <c r="I104" s="745"/>
      <c r="J104" s="10">
        <f>COUNTIF(J91:J103,"X")</f>
        <v>0</v>
      </c>
      <c r="K104" s="11">
        <f>COUNTIF(K91:K103,"X")</f>
        <v>0</v>
      </c>
      <c r="L104" s="45">
        <f>COUNTIF(L91:L103,"X")</f>
        <v>0</v>
      </c>
      <c r="M104" s="12">
        <f>COUNTIF(M91:M103,"X")</f>
        <v>0</v>
      </c>
      <c r="N104" s="244"/>
      <c r="V104" s="90"/>
      <c r="W104" s="286"/>
      <c r="X104" s="744" t="s">
        <v>22</v>
      </c>
      <c r="Y104" s="745"/>
      <c r="Z104" s="10">
        <f>COUNTIF(Z91:Z103,"X")</f>
        <v>0</v>
      </c>
      <c r="AA104" s="11">
        <f>COUNTIF(AA91:AA103,"X")</f>
        <v>0</v>
      </c>
      <c r="AB104" s="45">
        <f>COUNTIF(AB91:AB103,"X")</f>
        <v>0</v>
      </c>
      <c r="AC104" s="12">
        <f>COUNTIF(AC91:AC103,"X")</f>
        <v>0</v>
      </c>
    </row>
    <row r="105" spans="2:29" ht="21.75" customHeight="1" thickBot="1">
      <c r="B105" s="90"/>
      <c r="C105" s="90"/>
      <c r="D105" s="90"/>
      <c r="E105" s="90"/>
      <c r="F105" s="90"/>
      <c r="G105" s="90"/>
      <c r="H105" s="36"/>
      <c r="I105" s="30"/>
      <c r="J105" s="31"/>
      <c r="K105" s="31"/>
      <c r="L105" s="31"/>
      <c r="M105" s="31"/>
      <c r="N105" s="244"/>
      <c r="V105" s="90"/>
      <c r="W105" s="90"/>
      <c r="X105" s="36"/>
      <c r="Y105" s="30"/>
      <c r="Z105" s="31"/>
      <c r="AA105" s="31"/>
      <c r="AB105" s="31"/>
      <c r="AC105" s="31"/>
    </row>
    <row r="106" spans="2:29" ht="21.75" customHeight="1" thickBot="1">
      <c r="B106" s="90"/>
      <c r="C106" s="90"/>
      <c r="D106" s="90"/>
      <c r="E106" s="90"/>
      <c r="F106" s="741" t="s">
        <v>14</v>
      </c>
      <c r="G106" s="742"/>
      <c r="H106" s="742"/>
      <c r="I106" s="743"/>
      <c r="J106" s="741" t="s">
        <v>15</v>
      </c>
      <c r="K106" s="742"/>
      <c r="L106" s="742"/>
      <c r="M106" s="743"/>
      <c r="N106" s="244"/>
      <c r="V106" s="741" t="s">
        <v>262</v>
      </c>
      <c r="W106" s="742"/>
      <c r="X106" s="742"/>
      <c r="Y106" s="743"/>
      <c r="Z106" s="741" t="s">
        <v>15</v>
      </c>
      <c r="AA106" s="742"/>
      <c r="AB106" s="742"/>
      <c r="AC106" s="743"/>
    </row>
    <row r="107" spans="2:29" ht="27.75" customHeight="1" thickBot="1">
      <c r="B107" s="192" t="s">
        <v>16</v>
      </c>
      <c r="C107" s="196" t="s">
        <v>13</v>
      </c>
      <c r="D107" s="194" t="s">
        <v>12</v>
      </c>
      <c r="E107" s="195" t="s">
        <v>11</v>
      </c>
      <c r="F107" s="196" t="s">
        <v>20</v>
      </c>
      <c r="G107" s="194" t="s">
        <v>10</v>
      </c>
      <c r="H107" s="197" t="s">
        <v>9</v>
      </c>
      <c r="I107" s="195" t="s">
        <v>19</v>
      </c>
      <c r="J107" s="196" t="s">
        <v>4</v>
      </c>
      <c r="K107" s="194" t="s">
        <v>5</v>
      </c>
      <c r="L107" s="194" t="s">
        <v>6</v>
      </c>
      <c r="M107" s="195" t="s">
        <v>7</v>
      </c>
      <c r="N107" s="192" t="s">
        <v>8</v>
      </c>
      <c r="V107" s="196" t="s">
        <v>20</v>
      </c>
      <c r="W107" s="194" t="s">
        <v>10</v>
      </c>
      <c r="X107" s="197" t="s">
        <v>9</v>
      </c>
      <c r="Y107" s="195" t="s">
        <v>19</v>
      </c>
      <c r="Z107" s="196" t="s">
        <v>4</v>
      </c>
      <c r="AA107" s="194" t="s">
        <v>5</v>
      </c>
      <c r="AB107" s="194" t="s">
        <v>6</v>
      </c>
      <c r="AC107" s="195" t="s">
        <v>7</v>
      </c>
    </row>
    <row r="108" spans="2:29" ht="21.75" customHeight="1" thickBot="1">
      <c r="B108" s="738" t="s">
        <v>122</v>
      </c>
      <c r="C108" s="739"/>
      <c r="D108" s="739"/>
      <c r="E108" s="739"/>
      <c r="F108" s="739"/>
      <c r="G108" s="739"/>
      <c r="H108" s="739"/>
      <c r="I108" s="739"/>
      <c r="J108" s="739"/>
      <c r="K108" s="739"/>
      <c r="L108" s="739"/>
      <c r="M108" s="739"/>
      <c r="N108" s="739"/>
      <c r="O108" s="739"/>
      <c r="P108" s="739"/>
      <c r="Q108" s="739"/>
      <c r="R108" s="739"/>
      <c r="S108" s="739"/>
      <c r="T108" s="739"/>
      <c r="U108" s="739"/>
      <c r="V108" s="739"/>
      <c r="W108" s="739"/>
      <c r="X108" s="739"/>
      <c r="Y108" s="739"/>
      <c r="Z108" s="739"/>
      <c r="AA108" s="739"/>
      <c r="AB108" s="739"/>
      <c r="AC108" s="740"/>
    </row>
    <row r="109" spans="1:29" s="49" customFormat="1" ht="21.75" customHeight="1">
      <c r="A109" s="92"/>
      <c r="B109" s="191" t="s">
        <v>123</v>
      </c>
      <c r="C109" s="252"/>
      <c r="D109" s="200"/>
      <c r="E109" s="287"/>
      <c r="F109" s="252"/>
      <c r="G109" s="200"/>
      <c r="H109" s="200"/>
      <c r="I109" s="288"/>
      <c r="J109" s="252"/>
      <c r="K109" s="199"/>
      <c r="L109" s="199"/>
      <c r="M109" s="254"/>
      <c r="N109" s="289"/>
      <c r="V109" s="252"/>
      <c r="W109" s="200"/>
      <c r="X109" s="200"/>
      <c r="Y109" s="288"/>
      <c r="Z109" s="252"/>
      <c r="AA109" s="199"/>
      <c r="AB109" s="199"/>
      <c r="AC109" s="254"/>
    </row>
    <row r="110" spans="1:29" s="49" customFormat="1" ht="21.75" customHeight="1">
      <c r="A110" s="92"/>
      <c r="B110" s="156" t="s">
        <v>218</v>
      </c>
      <c r="C110" s="250"/>
      <c r="D110" s="205"/>
      <c r="E110" s="290"/>
      <c r="F110" s="250"/>
      <c r="G110" s="205"/>
      <c r="H110" s="205"/>
      <c r="I110" s="249"/>
      <c r="J110" s="252"/>
      <c r="K110" s="199"/>
      <c r="L110" s="199"/>
      <c r="M110" s="254"/>
      <c r="N110" s="289"/>
      <c r="V110" s="250"/>
      <c r="W110" s="205"/>
      <c r="X110" s="205"/>
      <c r="Y110" s="249"/>
      <c r="Z110" s="252"/>
      <c r="AA110" s="199"/>
      <c r="AB110" s="199"/>
      <c r="AC110" s="254"/>
    </row>
    <row r="111" spans="2:29" ht="21.75" customHeight="1" thickBot="1">
      <c r="B111" s="261"/>
      <c r="C111" s="237"/>
      <c r="D111" s="235"/>
      <c r="E111" s="236"/>
      <c r="F111" s="237"/>
      <c r="G111" s="235"/>
      <c r="H111" s="235"/>
      <c r="I111" s="236"/>
      <c r="J111" s="238" t="str">
        <f>IF($I111&gt;0,(IF($I111&lt;4,"X",""))," ")</f>
        <v> </v>
      </c>
      <c r="K111" s="239" t="str">
        <f>IF($I111&gt;3,(IF($I111&lt;6,"X",""))," ")</f>
        <v> </v>
      </c>
      <c r="L111" s="239" t="str">
        <f>IF($I111&gt;5,(IF($I111&lt;8,"X",""))," ")</f>
        <v> </v>
      </c>
      <c r="M111" s="256" t="str">
        <f>IF($I111&gt;7,(IF($I111&lt;12,"X",""))," ")</f>
        <v> </v>
      </c>
      <c r="N111" s="261"/>
      <c r="V111" s="237"/>
      <c r="W111" s="235"/>
      <c r="X111" s="235"/>
      <c r="Y111" s="236"/>
      <c r="Z111" s="229" t="str">
        <f>IF($I111&gt;0,(IF($I111&lt;4,"X",""))," ")</f>
        <v> </v>
      </c>
      <c r="AA111" s="226" t="str">
        <f>IF($I111&gt;3,(IF($I111&lt;6,"X",""))," ")</f>
        <v> </v>
      </c>
      <c r="AB111" s="226" t="str">
        <f>IF($I111&gt;5,(IF($I111&lt;8,"X",""))," ")</f>
        <v> </v>
      </c>
      <c r="AC111" s="245" t="str">
        <f>IF($I111&gt;7,(IF($I111&lt;12,"X",""))," ")</f>
        <v> </v>
      </c>
    </row>
    <row r="112" spans="2:29" ht="21.75" customHeight="1" thickBot="1">
      <c r="B112" s="90"/>
      <c r="C112" s="90"/>
      <c r="D112" s="90"/>
      <c r="E112" s="90"/>
      <c r="F112" s="90"/>
      <c r="G112" s="286"/>
      <c r="H112" s="744" t="s">
        <v>22</v>
      </c>
      <c r="I112" s="745"/>
      <c r="J112" s="10">
        <f>COUNTIF(J109:J111,"X")</f>
        <v>0</v>
      </c>
      <c r="K112" s="11">
        <f>COUNTIF(K109:K111,"X")</f>
        <v>0</v>
      </c>
      <c r="L112" s="45">
        <f>COUNTIF(L109:L111,"X")</f>
        <v>0</v>
      </c>
      <c r="M112" s="12">
        <f>COUNTIF(M109:M111,"X")</f>
        <v>0</v>
      </c>
      <c r="N112" s="244"/>
      <c r="V112" s="242"/>
      <c r="W112" s="291"/>
      <c r="X112" s="744" t="s">
        <v>22</v>
      </c>
      <c r="Y112" s="745"/>
      <c r="Z112" s="10">
        <f>COUNTIF(Z109:Z111,"X")</f>
        <v>0</v>
      </c>
      <c r="AA112" s="11">
        <f>COUNTIF(AA109:AA111,"X")</f>
        <v>0</v>
      </c>
      <c r="AB112" s="45">
        <f>COUNTIF(AB109:AB111,"X")</f>
        <v>0</v>
      </c>
      <c r="AC112" s="12">
        <f>COUNTIF(AC109:AC111,"X")</f>
        <v>0</v>
      </c>
    </row>
    <row r="113" spans="2:29" ht="21.75" customHeight="1" thickBot="1">
      <c r="B113" s="90"/>
      <c r="C113" s="90"/>
      <c r="D113" s="90"/>
      <c r="E113" s="90"/>
      <c r="F113" s="90"/>
      <c r="G113" s="90"/>
      <c r="H113" s="36"/>
      <c r="I113" s="30"/>
      <c r="J113" s="31"/>
      <c r="K113" s="31"/>
      <c r="L113" s="31"/>
      <c r="M113" s="31"/>
      <c r="N113" s="244"/>
      <c r="V113" s="90"/>
      <c r="W113" s="90"/>
      <c r="X113" s="36"/>
      <c r="Y113" s="30"/>
      <c r="Z113" s="31"/>
      <c r="AA113" s="31"/>
      <c r="AB113" s="31"/>
      <c r="AC113" s="31"/>
    </row>
    <row r="114" spans="2:29" ht="21.75" customHeight="1" thickBot="1">
      <c r="B114" s="90"/>
      <c r="C114" s="90"/>
      <c r="D114" s="90"/>
      <c r="E114" s="90"/>
      <c r="F114" s="741" t="s">
        <v>14</v>
      </c>
      <c r="G114" s="742"/>
      <c r="H114" s="742"/>
      <c r="I114" s="743"/>
      <c r="J114" s="741" t="s">
        <v>15</v>
      </c>
      <c r="K114" s="742"/>
      <c r="L114" s="742"/>
      <c r="M114" s="743"/>
      <c r="N114" s="244"/>
      <c r="V114" s="741" t="s">
        <v>262</v>
      </c>
      <c r="W114" s="742"/>
      <c r="X114" s="742"/>
      <c r="Y114" s="743"/>
      <c r="Z114" s="741" t="s">
        <v>15</v>
      </c>
      <c r="AA114" s="742"/>
      <c r="AB114" s="742"/>
      <c r="AC114" s="743"/>
    </row>
    <row r="115" spans="2:29" ht="27.75" customHeight="1" thickBot="1">
      <c r="B115" s="192" t="s">
        <v>16</v>
      </c>
      <c r="C115" s="196" t="s">
        <v>13</v>
      </c>
      <c r="D115" s="194" t="s">
        <v>12</v>
      </c>
      <c r="E115" s="195" t="s">
        <v>11</v>
      </c>
      <c r="F115" s="196" t="s">
        <v>20</v>
      </c>
      <c r="G115" s="194" t="s">
        <v>10</v>
      </c>
      <c r="H115" s="197" t="s">
        <v>9</v>
      </c>
      <c r="I115" s="195" t="s">
        <v>19</v>
      </c>
      <c r="J115" s="196" t="s">
        <v>4</v>
      </c>
      <c r="K115" s="194" t="s">
        <v>5</v>
      </c>
      <c r="L115" s="194" t="s">
        <v>6</v>
      </c>
      <c r="M115" s="195" t="s">
        <v>7</v>
      </c>
      <c r="N115" s="192" t="s">
        <v>8</v>
      </c>
      <c r="V115" s="196" t="s">
        <v>20</v>
      </c>
      <c r="W115" s="194" t="s">
        <v>10</v>
      </c>
      <c r="X115" s="197" t="s">
        <v>9</v>
      </c>
      <c r="Y115" s="195" t="s">
        <v>19</v>
      </c>
      <c r="Z115" s="196" t="s">
        <v>4</v>
      </c>
      <c r="AA115" s="194" t="s">
        <v>5</v>
      </c>
      <c r="AB115" s="194" t="s">
        <v>6</v>
      </c>
      <c r="AC115" s="195" t="s">
        <v>7</v>
      </c>
    </row>
    <row r="116" spans="2:29" ht="21.75" customHeight="1" thickBot="1">
      <c r="B116" s="738" t="s">
        <v>269</v>
      </c>
      <c r="C116" s="739"/>
      <c r="D116" s="739"/>
      <c r="E116" s="739"/>
      <c r="F116" s="739"/>
      <c r="G116" s="739"/>
      <c r="H116" s="739"/>
      <c r="I116" s="739"/>
      <c r="J116" s="739"/>
      <c r="K116" s="739"/>
      <c r="L116" s="739"/>
      <c r="M116" s="739"/>
      <c r="N116" s="739"/>
      <c r="O116" s="739"/>
      <c r="P116" s="739"/>
      <c r="Q116" s="739"/>
      <c r="R116" s="739"/>
      <c r="S116" s="739"/>
      <c r="T116" s="739"/>
      <c r="U116" s="739"/>
      <c r="V116" s="754"/>
      <c r="W116" s="754"/>
      <c r="X116" s="754"/>
      <c r="Y116" s="754"/>
      <c r="Z116" s="754"/>
      <c r="AA116" s="754"/>
      <c r="AB116" s="754"/>
      <c r="AC116" s="755"/>
    </row>
    <row r="117" spans="2:29" ht="34.5" customHeight="1">
      <c r="B117" s="208" t="s">
        <v>270</v>
      </c>
      <c r="C117" s="227"/>
      <c r="D117" s="227"/>
      <c r="E117" s="227"/>
      <c r="F117" s="227"/>
      <c r="G117" s="227"/>
      <c r="H117" s="227"/>
      <c r="I117" s="227"/>
      <c r="J117" s="227"/>
      <c r="K117" s="227"/>
      <c r="L117" s="227"/>
      <c r="M117" s="227"/>
      <c r="N117" s="292"/>
      <c r="V117" s="274"/>
      <c r="W117" s="272"/>
      <c r="X117" s="272"/>
      <c r="Y117" s="293"/>
      <c r="Z117" s="274"/>
      <c r="AA117" s="272"/>
      <c r="AB117" s="272"/>
      <c r="AC117" s="275"/>
    </row>
    <row r="118" spans="2:29" ht="42" customHeight="1">
      <c r="B118" s="170" t="s">
        <v>306</v>
      </c>
      <c r="C118" s="231"/>
      <c r="D118" s="231"/>
      <c r="E118" s="231"/>
      <c r="F118" s="231"/>
      <c r="G118" s="231"/>
      <c r="H118" s="231"/>
      <c r="I118" s="231"/>
      <c r="J118" s="231"/>
      <c r="K118" s="231"/>
      <c r="L118" s="231"/>
      <c r="M118" s="231"/>
      <c r="N118" s="277"/>
      <c r="V118" s="233"/>
      <c r="W118" s="231"/>
      <c r="X118" s="231"/>
      <c r="Y118" s="294"/>
      <c r="Z118" s="233"/>
      <c r="AA118" s="231"/>
      <c r="AB118" s="231"/>
      <c r="AC118" s="232"/>
    </row>
    <row r="119" spans="2:29" ht="21.75" customHeight="1">
      <c r="B119" s="170" t="s">
        <v>111</v>
      </c>
      <c r="C119" s="231"/>
      <c r="D119" s="231"/>
      <c r="E119" s="231"/>
      <c r="F119" s="231"/>
      <c r="G119" s="231"/>
      <c r="H119" s="231"/>
      <c r="I119" s="231"/>
      <c r="J119" s="231"/>
      <c r="K119" s="231"/>
      <c r="L119" s="231"/>
      <c r="M119" s="231"/>
      <c r="N119" s="277"/>
      <c r="V119" s="233"/>
      <c r="W119" s="231"/>
      <c r="X119" s="231"/>
      <c r="Y119" s="294"/>
      <c r="Z119" s="233"/>
      <c r="AA119" s="231"/>
      <c r="AB119" s="231"/>
      <c r="AC119" s="232"/>
    </row>
    <row r="120" spans="2:29" ht="30" customHeight="1">
      <c r="B120" s="170" t="s">
        <v>307</v>
      </c>
      <c r="C120" s="231"/>
      <c r="D120" s="231"/>
      <c r="E120" s="231"/>
      <c r="F120" s="231"/>
      <c r="G120" s="231"/>
      <c r="H120" s="231"/>
      <c r="I120" s="231"/>
      <c r="J120" s="231"/>
      <c r="K120" s="231"/>
      <c r="L120" s="231"/>
      <c r="M120" s="231"/>
      <c r="N120" s="277"/>
      <c r="V120" s="233"/>
      <c r="W120" s="231"/>
      <c r="X120" s="231"/>
      <c r="Y120" s="294"/>
      <c r="Z120" s="233"/>
      <c r="AA120" s="231"/>
      <c r="AB120" s="231"/>
      <c r="AC120" s="232"/>
    </row>
    <row r="121" spans="2:29" ht="39.75" customHeight="1">
      <c r="B121" s="170" t="s">
        <v>219</v>
      </c>
      <c r="C121" s="231"/>
      <c r="D121" s="231"/>
      <c r="E121" s="231"/>
      <c r="F121" s="231"/>
      <c r="G121" s="231"/>
      <c r="H121" s="231"/>
      <c r="I121" s="231"/>
      <c r="J121" s="231" t="str">
        <f>IF($I121&gt;0,(IF($I121&lt;4,"X",""))," ")</f>
        <v> </v>
      </c>
      <c r="K121" s="231" t="str">
        <f>IF($I121&gt;3,(IF($I121&lt;6,"X",""))," ")</f>
        <v> </v>
      </c>
      <c r="L121" s="231" t="str">
        <f>IF($I121&gt;5,(IF($I121&lt;8,"X",""))," ")</f>
        <v> </v>
      </c>
      <c r="M121" s="231" t="str">
        <f>IF($I121&gt;7,(IF($I121&lt;12,"X",""))," ")</f>
        <v> </v>
      </c>
      <c r="N121" s="277"/>
      <c r="V121" s="233"/>
      <c r="W121" s="231"/>
      <c r="X121" s="231"/>
      <c r="Y121" s="294"/>
      <c r="Z121" s="233" t="str">
        <f>IF($I121&gt;0,(IF($I121&lt;4,"X",""))," ")</f>
        <v> </v>
      </c>
      <c r="AA121" s="231" t="str">
        <f>IF($I121&gt;3,(IF($I121&lt;6,"X",""))," ")</f>
        <v> </v>
      </c>
      <c r="AB121" s="231" t="str">
        <f>IF($I121&gt;5,(IF($I121&lt;8,"X",""))," ")</f>
        <v> </v>
      </c>
      <c r="AC121" s="232" t="str">
        <f>IF($I121&gt;7,(IF($I121&lt;12,"X",""))," ")</f>
        <v> </v>
      </c>
    </row>
    <row r="122" spans="2:29" ht="33.75" customHeight="1" thickBot="1">
      <c r="B122" s="186" t="s">
        <v>178</v>
      </c>
      <c r="C122" s="235"/>
      <c r="D122" s="235"/>
      <c r="E122" s="235"/>
      <c r="F122" s="235"/>
      <c r="G122" s="235"/>
      <c r="H122" s="235"/>
      <c r="I122" s="235"/>
      <c r="J122" s="235"/>
      <c r="K122" s="235"/>
      <c r="L122" s="235"/>
      <c r="M122" s="235"/>
      <c r="N122" s="278"/>
      <c r="V122" s="237"/>
      <c r="W122" s="235"/>
      <c r="X122" s="235"/>
      <c r="Y122" s="295"/>
      <c r="Z122" s="237"/>
      <c r="AA122" s="235"/>
      <c r="AB122" s="235"/>
      <c r="AC122" s="236"/>
    </row>
    <row r="123" spans="2:29" ht="21.75" customHeight="1" thickBot="1">
      <c r="B123" s="90"/>
      <c r="C123" s="90"/>
      <c r="D123" s="90"/>
      <c r="E123" s="90"/>
      <c r="F123" s="90"/>
      <c r="G123" s="90"/>
      <c r="H123" s="744" t="s">
        <v>22</v>
      </c>
      <c r="I123" s="745"/>
      <c r="J123" s="10">
        <f>COUNTIF(J117:J121,"X")</f>
        <v>0</v>
      </c>
      <c r="K123" s="11">
        <f>COUNTIF(K117:K121,"X")</f>
        <v>0</v>
      </c>
      <c r="L123" s="45">
        <f>COUNTIF(L117:L121,"X")</f>
        <v>0</v>
      </c>
      <c r="M123" s="12">
        <f>COUNTIF(M117:M121,"X")</f>
        <v>0</v>
      </c>
      <c r="N123" s="244"/>
      <c r="V123" s="90"/>
      <c r="W123" s="90"/>
      <c r="X123" s="744" t="s">
        <v>22</v>
      </c>
      <c r="Y123" s="745"/>
      <c r="Z123" s="10">
        <f>COUNTIF(Z117:Z121,"X")</f>
        <v>0</v>
      </c>
      <c r="AA123" s="11">
        <f>COUNTIF(AA117:AA121,"X")</f>
        <v>0</v>
      </c>
      <c r="AB123" s="45">
        <f>COUNTIF(AB117:AB121,"X")</f>
        <v>0</v>
      </c>
      <c r="AC123" s="12">
        <f>COUNTIF(AC117:AC121,"X")</f>
        <v>0</v>
      </c>
    </row>
    <row r="124" spans="2:29" ht="21.75" customHeight="1" thickBot="1">
      <c r="B124" s="90"/>
      <c r="C124" s="90"/>
      <c r="D124" s="90"/>
      <c r="E124" s="90"/>
      <c r="F124" s="90"/>
      <c r="G124" s="90"/>
      <c r="H124" s="30"/>
      <c r="I124" s="30"/>
      <c r="J124" s="31"/>
      <c r="K124" s="31"/>
      <c r="L124" s="31"/>
      <c r="M124" s="31"/>
      <c r="N124" s="244"/>
      <c r="V124" s="90"/>
      <c r="W124" s="90"/>
      <c r="X124" s="30"/>
      <c r="Y124" s="30"/>
      <c r="Z124" s="31"/>
      <c r="AA124" s="31"/>
      <c r="AB124" s="31"/>
      <c r="AC124" s="31"/>
    </row>
    <row r="125" spans="2:29" ht="21.75" customHeight="1" thickBot="1">
      <c r="B125" s="90"/>
      <c r="C125" s="90"/>
      <c r="D125" s="90"/>
      <c r="E125" s="90"/>
      <c r="F125" s="741" t="s">
        <v>14</v>
      </c>
      <c r="G125" s="742"/>
      <c r="H125" s="742"/>
      <c r="I125" s="743"/>
      <c r="J125" s="741" t="s">
        <v>15</v>
      </c>
      <c r="K125" s="742"/>
      <c r="L125" s="742"/>
      <c r="M125" s="743"/>
      <c r="N125" s="244"/>
      <c r="V125" s="741" t="s">
        <v>262</v>
      </c>
      <c r="W125" s="742"/>
      <c r="X125" s="742"/>
      <c r="Y125" s="743"/>
      <c r="Z125" s="741" t="s">
        <v>15</v>
      </c>
      <c r="AA125" s="742"/>
      <c r="AB125" s="742"/>
      <c r="AC125" s="743"/>
    </row>
    <row r="126" spans="2:29" ht="27.75" customHeight="1" thickBot="1">
      <c r="B126" s="9" t="s">
        <v>16</v>
      </c>
      <c r="C126" s="5" t="s">
        <v>13</v>
      </c>
      <c r="D126" s="6" t="s">
        <v>12</v>
      </c>
      <c r="E126" s="7" t="s">
        <v>11</v>
      </c>
      <c r="F126" s="5" t="s">
        <v>20</v>
      </c>
      <c r="G126" s="6" t="s">
        <v>10</v>
      </c>
      <c r="H126" s="8" t="s">
        <v>9</v>
      </c>
      <c r="I126" s="7" t="s">
        <v>19</v>
      </c>
      <c r="J126" s="5" t="s">
        <v>4</v>
      </c>
      <c r="K126" s="6" t="s">
        <v>5</v>
      </c>
      <c r="L126" s="6" t="s">
        <v>6</v>
      </c>
      <c r="M126" s="7" t="s">
        <v>7</v>
      </c>
      <c r="N126" s="9" t="s">
        <v>8</v>
      </c>
      <c r="V126" s="5" t="s">
        <v>20</v>
      </c>
      <c r="W126" s="6" t="s">
        <v>10</v>
      </c>
      <c r="X126" s="8" t="s">
        <v>9</v>
      </c>
      <c r="Y126" s="7" t="s">
        <v>19</v>
      </c>
      <c r="Z126" s="5" t="s">
        <v>4</v>
      </c>
      <c r="AA126" s="6" t="s">
        <v>5</v>
      </c>
      <c r="AB126" s="6" t="s">
        <v>6</v>
      </c>
      <c r="AC126" s="7" t="s">
        <v>7</v>
      </c>
    </row>
    <row r="127" spans="2:29" ht="21.75" customHeight="1" thickBot="1">
      <c r="B127" s="756" t="s">
        <v>288</v>
      </c>
      <c r="C127" s="757"/>
      <c r="D127" s="757"/>
      <c r="E127" s="757"/>
      <c r="F127" s="757"/>
      <c r="G127" s="757"/>
      <c r="H127" s="757"/>
      <c r="I127" s="757"/>
      <c r="J127" s="757"/>
      <c r="K127" s="757"/>
      <c r="L127" s="757"/>
      <c r="M127" s="757"/>
      <c r="N127" s="757"/>
      <c r="O127" s="757"/>
      <c r="P127" s="757"/>
      <c r="Q127" s="757"/>
      <c r="R127" s="757"/>
      <c r="S127" s="757"/>
      <c r="T127" s="757"/>
      <c r="U127" s="757"/>
      <c r="V127" s="757"/>
      <c r="W127" s="757"/>
      <c r="X127" s="757"/>
      <c r="Y127" s="757"/>
      <c r="Z127" s="757"/>
      <c r="AA127" s="757"/>
      <c r="AB127" s="757"/>
      <c r="AC127" s="757"/>
    </row>
    <row r="128" spans="2:29" ht="65.25" customHeight="1">
      <c r="B128" s="168" t="s">
        <v>308</v>
      </c>
      <c r="C128" s="272"/>
      <c r="D128" s="272"/>
      <c r="E128" s="272"/>
      <c r="F128" s="272"/>
      <c r="G128" s="272"/>
      <c r="H128" s="272"/>
      <c r="I128" s="272"/>
      <c r="J128" s="272"/>
      <c r="K128" s="272"/>
      <c r="L128" s="272"/>
      <c r="M128" s="272"/>
      <c r="N128" s="209"/>
      <c r="V128" s="229"/>
      <c r="W128" s="227"/>
      <c r="X128" s="227"/>
      <c r="Y128" s="228"/>
      <c r="Z128" s="229"/>
      <c r="AA128" s="226"/>
      <c r="AB128" s="226"/>
      <c r="AC128" s="245"/>
    </row>
    <row r="129" spans="2:29" ht="21.75" customHeight="1">
      <c r="B129" s="170" t="s">
        <v>309</v>
      </c>
      <c r="C129" s="231"/>
      <c r="D129" s="231"/>
      <c r="E129" s="231"/>
      <c r="F129" s="231"/>
      <c r="G129" s="231"/>
      <c r="H129" s="231"/>
      <c r="I129" s="231"/>
      <c r="J129" s="231"/>
      <c r="K129" s="231"/>
      <c r="L129" s="231"/>
      <c r="M129" s="231"/>
      <c r="N129" s="296"/>
      <c r="V129" s="233"/>
      <c r="W129" s="231"/>
      <c r="X129" s="231"/>
      <c r="Y129" s="232"/>
      <c r="Z129" s="229"/>
      <c r="AA129" s="226"/>
      <c r="AB129" s="226"/>
      <c r="AC129" s="245"/>
    </row>
    <row r="130" spans="2:29" ht="21.75" customHeight="1">
      <c r="B130" s="170" t="s">
        <v>310</v>
      </c>
      <c r="C130" s="231"/>
      <c r="D130" s="231"/>
      <c r="E130" s="231"/>
      <c r="F130" s="231"/>
      <c r="G130" s="231"/>
      <c r="H130" s="231"/>
      <c r="I130" s="231"/>
      <c r="J130" s="231"/>
      <c r="K130" s="231"/>
      <c r="L130" s="231"/>
      <c r="M130" s="231"/>
      <c r="N130" s="296"/>
      <c r="V130" s="233"/>
      <c r="W130" s="231"/>
      <c r="X130" s="231"/>
      <c r="Y130" s="232"/>
      <c r="Z130" s="229"/>
      <c r="AA130" s="226"/>
      <c r="AB130" s="226"/>
      <c r="AC130" s="245"/>
    </row>
    <row r="131" spans="2:29" ht="36.75" customHeight="1" thickBot="1">
      <c r="B131" s="198" t="s">
        <v>295</v>
      </c>
      <c r="C131" s="235"/>
      <c r="D131" s="235"/>
      <c r="E131" s="235"/>
      <c r="F131" s="235"/>
      <c r="G131" s="235"/>
      <c r="H131" s="235"/>
      <c r="I131" s="235"/>
      <c r="J131" s="235"/>
      <c r="K131" s="235"/>
      <c r="L131" s="235"/>
      <c r="M131" s="235"/>
      <c r="N131" s="278"/>
      <c r="V131" s="233"/>
      <c r="W131" s="231"/>
      <c r="X131" s="231"/>
      <c r="Y131" s="232"/>
      <c r="Z131" s="233"/>
      <c r="AA131" s="231"/>
      <c r="AB131" s="231"/>
      <c r="AC131" s="232"/>
    </row>
    <row r="132" spans="2:29" ht="21.75" customHeight="1" thickBot="1">
      <c r="B132" s="90"/>
      <c r="C132" s="90"/>
      <c r="D132" s="90"/>
      <c r="E132" s="90"/>
      <c r="F132" s="90"/>
      <c r="G132" s="90"/>
      <c r="H132" s="744" t="s">
        <v>22</v>
      </c>
      <c r="I132" s="745"/>
      <c r="J132" s="10">
        <f>COUNTIF(J128:J131,"X")</f>
        <v>0</v>
      </c>
      <c r="K132" s="11">
        <f>COUNTIF(K128:K131,"X")</f>
        <v>0</v>
      </c>
      <c r="L132" s="45">
        <f>COUNTIF(L128:L131,"X")</f>
        <v>0</v>
      </c>
      <c r="M132" s="12">
        <f>COUNTIF(M128:M131,"X")</f>
        <v>0</v>
      </c>
      <c r="N132" s="244"/>
      <c r="V132" s="242"/>
      <c r="W132" s="242"/>
      <c r="X132" s="744" t="s">
        <v>22</v>
      </c>
      <c r="Y132" s="745"/>
      <c r="Z132" s="10">
        <f>COUNTIF(Z128:Z131,"X")</f>
        <v>0</v>
      </c>
      <c r="AA132" s="11">
        <f>COUNTIF(AA128:AA131,"X")</f>
        <v>0</v>
      </c>
      <c r="AB132" s="45">
        <f>COUNTIF(AB128:AB131,"X")</f>
        <v>0</v>
      </c>
      <c r="AC132" s="12">
        <f>COUNTIF(AC128:AC131,"X")</f>
        <v>0</v>
      </c>
    </row>
    <row r="133" spans="2:29" ht="21.75" customHeight="1" thickBot="1">
      <c r="B133" s="90"/>
      <c r="C133" s="90"/>
      <c r="D133" s="90"/>
      <c r="E133" s="90"/>
      <c r="F133" s="90"/>
      <c r="G133" s="90"/>
      <c r="H133" s="30"/>
      <c r="I133" s="30"/>
      <c r="J133" s="31"/>
      <c r="K133" s="31"/>
      <c r="L133" s="31"/>
      <c r="M133" s="31"/>
      <c r="N133" s="244"/>
      <c r="V133" s="90"/>
      <c r="W133" s="90"/>
      <c r="X133" s="30"/>
      <c r="Y133" s="30"/>
      <c r="Z133" s="31"/>
      <c r="AA133" s="31"/>
      <c r="AB133" s="31"/>
      <c r="AC133" s="31"/>
    </row>
    <row r="134" spans="2:29" ht="21.75" customHeight="1" thickBot="1">
      <c r="B134" s="90"/>
      <c r="C134" s="90"/>
      <c r="D134" s="90"/>
      <c r="E134" s="90"/>
      <c r="F134" s="741" t="s">
        <v>14</v>
      </c>
      <c r="G134" s="742"/>
      <c r="H134" s="742"/>
      <c r="I134" s="743"/>
      <c r="J134" s="741" t="s">
        <v>15</v>
      </c>
      <c r="K134" s="742"/>
      <c r="L134" s="742"/>
      <c r="M134" s="743"/>
      <c r="N134" s="244"/>
      <c r="V134" s="741" t="s">
        <v>262</v>
      </c>
      <c r="W134" s="742"/>
      <c r="X134" s="742"/>
      <c r="Y134" s="743"/>
      <c r="Z134" s="741" t="s">
        <v>15</v>
      </c>
      <c r="AA134" s="742"/>
      <c r="AB134" s="742"/>
      <c r="AC134" s="743"/>
    </row>
    <row r="135" spans="2:29" ht="27.75" customHeight="1" thickBot="1">
      <c r="B135" s="192" t="s">
        <v>16</v>
      </c>
      <c r="C135" s="196" t="s">
        <v>13</v>
      </c>
      <c r="D135" s="194" t="s">
        <v>12</v>
      </c>
      <c r="E135" s="195" t="s">
        <v>11</v>
      </c>
      <c r="F135" s="196" t="s">
        <v>20</v>
      </c>
      <c r="G135" s="194" t="s">
        <v>10</v>
      </c>
      <c r="H135" s="197" t="s">
        <v>9</v>
      </c>
      <c r="I135" s="195" t="s">
        <v>19</v>
      </c>
      <c r="J135" s="196" t="s">
        <v>4</v>
      </c>
      <c r="K135" s="194" t="s">
        <v>5</v>
      </c>
      <c r="L135" s="194" t="s">
        <v>6</v>
      </c>
      <c r="M135" s="195" t="s">
        <v>7</v>
      </c>
      <c r="N135" s="9" t="s">
        <v>8</v>
      </c>
      <c r="V135" s="196" t="s">
        <v>20</v>
      </c>
      <c r="W135" s="194" t="s">
        <v>10</v>
      </c>
      <c r="X135" s="197" t="s">
        <v>9</v>
      </c>
      <c r="Y135" s="195" t="s">
        <v>19</v>
      </c>
      <c r="Z135" s="196" t="s">
        <v>4</v>
      </c>
      <c r="AA135" s="194" t="s">
        <v>5</v>
      </c>
      <c r="AB135" s="194" t="s">
        <v>6</v>
      </c>
      <c r="AC135" s="195" t="s">
        <v>7</v>
      </c>
    </row>
    <row r="136" spans="2:29" ht="21.75" customHeight="1" thickBot="1">
      <c r="B136" s="738" t="s">
        <v>289</v>
      </c>
      <c r="C136" s="739"/>
      <c r="D136" s="739"/>
      <c r="E136" s="739"/>
      <c r="F136" s="739"/>
      <c r="G136" s="739"/>
      <c r="H136" s="739"/>
      <c r="I136" s="739"/>
      <c r="J136" s="739"/>
      <c r="K136" s="739"/>
      <c r="L136" s="739"/>
      <c r="M136" s="739"/>
      <c r="N136" s="739"/>
      <c r="O136" s="739"/>
      <c r="P136" s="739"/>
      <c r="Q136" s="739"/>
      <c r="R136" s="739"/>
      <c r="S136" s="739"/>
      <c r="T136" s="739"/>
      <c r="U136" s="739"/>
      <c r="V136" s="739"/>
      <c r="W136" s="739"/>
      <c r="X136" s="739"/>
      <c r="Y136" s="739"/>
      <c r="Z136" s="739"/>
      <c r="AA136" s="739"/>
      <c r="AB136" s="739"/>
      <c r="AC136" s="740"/>
    </row>
    <row r="137" spans="2:29" ht="21.75" customHeight="1">
      <c r="B137" s="191" t="s">
        <v>271</v>
      </c>
      <c r="C137" s="229"/>
      <c r="D137" s="227"/>
      <c r="E137" s="228"/>
      <c r="F137" s="229"/>
      <c r="G137" s="227"/>
      <c r="H137" s="227"/>
      <c r="I137" s="228"/>
      <c r="J137" s="229"/>
      <c r="K137" s="227"/>
      <c r="L137" s="227"/>
      <c r="M137" s="228"/>
      <c r="N137" s="183"/>
      <c r="V137" s="274"/>
      <c r="W137" s="272"/>
      <c r="X137" s="272"/>
      <c r="Y137" s="272"/>
      <c r="Z137" s="272"/>
      <c r="AA137" s="272"/>
      <c r="AB137" s="272"/>
      <c r="AC137" s="275"/>
    </row>
    <row r="138" spans="2:29" ht="21.75" customHeight="1">
      <c r="B138" s="156" t="s">
        <v>272</v>
      </c>
      <c r="C138" s="233"/>
      <c r="D138" s="231"/>
      <c r="E138" s="232"/>
      <c r="F138" s="233"/>
      <c r="G138" s="231"/>
      <c r="H138" s="231"/>
      <c r="I138" s="232"/>
      <c r="J138" s="233"/>
      <c r="K138" s="231"/>
      <c r="L138" s="231"/>
      <c r="M138" s="232"/>
      <c r="N138" s="179"/>
      <c r="V138" s="233"/>
      <c r="W138" s="231"/>
      <c r="X138" s="231"/>
      <c r="Y138" s="231"/>
      <c r="Z138" s="231"/>
      <c r="AA138" s="231"/>
      <c r="AB138" s="231"/>
      <c r="AC138" s="232"/>
    </row>
    <row r="139" spans="2:29" ht="42" customHeight="1">
      <c r="B139" s="156" t="s">
        <v>220</v>
      </c>
      <c r="C139" s="233"/>
      <c r="D139" s="231"/>
      <c r="E139" s="232"/>
      <c r="F139" s="233"/>
      <c r="G139" s="231"/>
      <c r="H139" s="231"/>
      <c r="I139" s="232"/>
      <c r="J139" s="233"/>
      <c r="K139" s="231"/>
      <c r="L139" s="231"/>
      <c r="M139" s="232"/>
      <c r="N139" s="179"/>
      <c r="V139" s="233"/>
      <c r="W139" s="231"/>
      <c r="X139" s="231"/>
      <c r="Y139" s="231"/>
      <c r="Z139" s="231"/>
      <c r="AA139" s="231"/>
      <c r="AB139" s="231"/>
      <c r="AC139" s="232"/>
    </row>
    <row r="140" spans="2:29" ht="40.5" customHeight="1">
      <c r="B140" s="156" t="s">
        <v>273</v>
      </c>
      <c r="C140" s="233"/>
      <c r="D140" s="231"/>
      <c r="E140" s="232"/>
      <c r="F140" s="233"/>
      <c r="G140" s="231"/>
      <c r="H140" s="231"/>
      <c r="I140" s="232"/>
      <c r="J140" s="233"/>
      <c r="K140" s="231"/>
      <c r="L140" s="231"/>
      <c r="M140" s="232"/>
      <c r="N140" s="179"/>
      <c r="V140" s="233"/>
      <c r="W140" s="231"/>
      <c r="X140" s="231"/>
      <c r="Y140" s="231"/>
      <c r="Z140" s="231"/>
      <c r="AA140" s="231"/>
      <c r="AB140" s="231"/>
      <c r="AC140" s="232"/>
    </row>
    <row r="141" spans="2:29" ht="40.5" customHeight="1">
      <c r="B141" s="156" t="s">
        <v>221</v>
      </c>
      <c r="C141" s="233"/>
      <c r="D141" s="231"/>
      <c r="E141" s="232"/>
      <c r="F141" s="233"/>
      <c r="G141" s="231"/>
      <c r="H141" s="231"/>
      <c r="I141" s="232"/>
      <c r="J141" s="233"/>
      <c r="K141" s="231"/>
      <c r="L141" s="231"/>
      <c r="M141" s="232"/>
      <c r="N141" s="179"/>
      <c r="V141" s="233"/>
      <c r="W141" s="231"/>
      <c r="X141" s="231"/>
      <c r="Y141" s="231"/>
      <c r="Z141" s="231"/>
      <c r="AA141" s="231"/>
      <c r="AB141" s="231"/>
      <c r="AC141" s="232"/>
    </row>
    <row r="142" spans="2:29" ht="40.5" customHeight="1">
      <c r="B142" s="182" t="s">
        <v>179</v>
      </c>
      <c r="C142" s="233"/>
      <c r="D142" s="231"/>
      <c r="E142" s="232"/>
      <c r="F142" s="233"/>
      <c r="G142" s="231"/>
      <c r="H142" s="231"/>
      <c r="I142" s="232"/>
      <c r="J142" s="233"/>
      <c r="K142" s="231"/>
      <c r="L142" s="231"/>
      <c r="M142" s="232"/>
      <c r="N142" s="179"/>
      <c r="V142" s="233"/>
      <c r="W142" s="231"/>
      <c r="X142" s="231"/>
      <c r="Y142" s="231"/>
      <c r="Z142" s="231"/>
      <c r="AA142" s="231"/>
      <c r="AB142" s="231"/>
      <c r="AC142" s="232"/>
    </row>
    <row r="143" spans="2:29" ht="40.5" customHeight="1">
      <c r="B143" s="182" t="s">
        <v>180</v>
      </c>
      <c r="C143" s="233"/>
      <c r="D143" s="231"/>
      <c r="E143" s="232"/>
      <c r="F143" s="233"/>
      <c r="G143" s="231"/>
      <c r="H143" s="231"/>
      <c r="I143" s="232"/>
      <c r="J143" s="233"/>
      <c r="K143" s="231"/>
      <c r="L143" s="231"/>
      <c r="M143" s="232"/>
      <c r="N143" s="179"/>
      <c r="V143" s="233"/>
      <c r="W143" s="231"/>
      <c r="X143" s="231"/>
      <c r="Y143" s="231"/>
      <c r="Z143" s="231"/>
      <c r="AA143" s="231"/>
      <c r="AB143" s="231"/>
      <c r="AC143" s="232"/>
    </row>
    <row r="144" spans="2:29" ht="40.5" customHeight="1">
      <c r="B144" s="182" t="s">
        <v>223</v>
      </c>
      <c r="C144" s="233"/>
      <c r="D144" s="231"/>
      <c r="E144" s="232"/>
      <c r="F144" s="233"/>
      <c r="G144" s="231"/>
      <c r="H144" s="231"/>
      <c r="I144" s="232"/>
      <c r="J144" s="233"/>
      <c r="K144" s="231"/>
      <c r="L144" s="231"/>
      <c r="M144" s="232"/>
      <c r="N144" s="179"/>
      <c r="V144" s="233"/>
      <c r="W144" s="231"/>
      <c r="X144" s="231"/>
      <c r="Y144" s="231"/>
      <c r="Z144" s="231"/>
      <c r="AA144" s="231"/>
      <c r="AB144" s="231"/>
      <c r="AC144" s="232"/>
    </row>
    <row r="145" spans="2:29" ht="40.5" customHeight="1">
      <c r="B145" s="182" t="s">
        <v>222</v>
      </c>
      <c r="C145" s="233"/>
      <c r="D145" s="231"/>
      <c r="E145" s="232"/>
      <c r="F145" s="233"/>
      <c r="G145" s="231"/>
      <c r="H145" s="231"/>
      <c r="I145" s="232"/>
      <c r="J145" s="233"/>
      <c r="K145" s="231"/>
      <c r="L145" s="231"/>
      <c r="M145" s="232"/>
      <c r="N145" s="179"/>
      <c r="V145" s="233"/>
      <c r="W145" s="231"/>
      <c r="X145" s="231"/>
      <c r="Y145" s="231"/>
      <c r="Z145" s="231"/>
      <c r="AA145" s="231"/>
      <c r="AB145" s="231"/>
      <c r="AC145" s="232"/>
    </row>
    <row r="146" spans="2:29" ht="21.75" customHeight="1">
      <c r="B146" s="156" t="s">
        <v>106</v>
      </c>
      <c r="C146" s="233"/>
      <c r="D146" s="231"/>
      <c r="E146" s="232"/>
      <c r="F146" s="233"/>
      <c r="G146" s="231"/>
      <c r="H146" s="231"/>
      <c r="I146" s="232"/>
      <c r="J146" s="233"/>
      <c r="K146" s="231"/>
      <c r="L146" s="231"/>
      <c r="M146" s="232"/>
      <c r="N146" s="179"/>
      <c r="V146" s="233"/>
      <c r="W146" s="231"/>
      <c r="X146" s="231"/>
      <c r="Y146" s="231"/>
      <c r="Z146" s="231"/>
      <c r="AA146" s="231"/>
      <c r="AB146" s="231"/>
      <c r="AC146" s="232"/>
    </row>
    <row r="147" spans="2:29" ht="21.75" customHeight="1">
      <c r="B147" s="156" t="s">
        <v>107</v>
      </c>
      <c r="C147" s="233"/>
      <c r="D147" s="231"/>
      <c r="E147" s="232"/>
      <c r="F147" s="233"/>
      <c r="G147" s="231"/>
      <c r="H147" s="231"/>
      <c r="I147" s="232"/>
      <c r="J147" s="233"/>
      <c r="K147" s="231"/>
      <c r="L147" s="231"/>
      <c r="M147" s="232"/>
      <c r="N147" s="179"/>
      <c r="V147" s="233"/>
      <c r="W147" s="231"/>
      <c r="X147" s="231"/>
      <c r="Y147" s="231"/>
      <c r="Z147" s="231"/>
      <c r="AA147" s="231"/>
      <c r="AB147" s="231"/>
      <c r="AC147" s="232"/>
    </row>
    <row r="148" spans="2:29" ht="21.75" customHeight="1" thickBot="1">
      <c r="B148" s="261"/>
      <c r="C148" s="237"/>
      <c r="D148" s="235"/>
      <c r="E148" s="236"/>
      <c r="F148" s="237"/>
      <c r="G148" s="235"/>
      <c r="H148" s="235"/>
      <c r="I148" s="236"/>
      <c r="J148" s="237" t="str">
        <f>IF($I148&gt;0,(IF($I148&lt;4,"X",""))," ")</f>
        <v> </v>
      </c>
      <c r="K148" s="235" t="str">
        <f>IF($I148&gt;3,(IF($I148&lt;6,"X",""))," ")</f>
        <v> </v>
      </c>
      <c r="L148" s="235" t="str">
        <f>IF($I148&gt;5,(IF($I148&lt;8,"X",""))," ")</f>
        <v> </v>
      </c>
      <c r="M148" s="236" t="str">
        <f>IF($I148&gt;7,(IF($I148&lt;12,"X",""))," ")</f>
        <v> </v>
      </c>
      <c r="N148" s="261"/>
      <c r="V148" s="237"/>
      <c r="W148" s="235"/>
      <c r="X148" s="235"/>
      <c r="Y148" s="235"/>
      <c r="Z148" s="235" t="str">
        <f>IF($I148&gt;0,(IF($I148&lt;4,"X",""))," ")</f>
        <v> </v>
      </c>
      <c r="AA148" s="235" t="str">
        <f>IF($I148&gt;3,(IF($I148&lt;6,"X",""))," ")</f>
        <v> </v>
      </c>
      <c r="AB148" s="235" t="str">
        <f>IF($I148&gt;5,(IF($I148&lt;8,"X",""))," ")</f>
        <v> </v>
      </c>
      <c r="AC148" s="236" t="str">
        <f>IF($I148&gt;7,(IF($I148&lt;12,"X",""))," ")</f>
        <v> </v>
      </c>
    </row>
    <row r="149" spans="2:29" ht="21.75" customHeight="1" thickBot="1">
      <c r="B149" s="90"/>
      <c r="C149" s="90"/>
      <c r="D149" s="90"/>
      <c r="E149" s="90"/>
      <c r="F149" s="90"/>
      <c r="G149" s="90"/>
      <c r="H149" s="744" t="s">
        <v>22</v>
      </c>
      <c r="I149" s="745"/>
      <c r="J149" s="10">
        <f>COUNTIF(J138:J148,"X")</f>
        <v>0</v>
      </c>
      <c r="K149" s="11">
        <f>COUNTIF(K138:K148,"X")</f>
        <v>0</v>
      </c>
      <c r="L149" s="45">
        <f>COUNTIF(L138:L148,"X")</f>
        <v>0</v>
      </c>
      <c r="M149" s="12">
        <f>COUNTIF(M138:M148,"X")</f>
        <v>0</v>
      </c>
      <c r="N149" s="244"/>
      <c r="V149" s="90"/>
      <c r="W149" s="90"/>
      <c r="X149" s="744" t="s">
        <v>22</v>
      </c>
      <c r="Y149" s="745"/>
      <c r="Z149" s="10">
        <f>COUNTIF(Z138:Z148,"X")</f>
        <v>0</v>
      </c>
      <c r="AA149" s="11">
        <f>COUNTIF(AA138:AA148,"X")</f>
        <v>0</v>
      </c>
      <c r="AB149" s="45">
        <f>COUNTIF(AB138:AB148,"X")</f>
        <v>0</v>
      </c>
      <c r="AC149" s="12">
        <f>COUNTIF(AC138:AC148,"X")</f>
        <v>0</v>
      </c>
    </row>
    <row r="150" spans="2:29" ht="21.75" customHeight="1" thickBot="1">
      <c r="B150" s="90"/>
      <c r="C150" s="90"/>
      <c r="D150" s="90"/>
      <c r="E150" s="90"/>
      <c r="F150" s="90"/>
      <c r="G150" s="90"/>
      <c r="H150" s="30"/>
      <c r="I150" s="30"/>
      <c r="J150" s="31"/>
      <c r="K150" s="31"/>
      <c r="L150" s="31"/>
      <c r="M150" s="31"/>
      <c r="N150" s="244"/>
      <c r="V150" s="90"/>
      <c r="W150" s="90"/>
      <c r="X150" s="30"/>
      <c r="Y150" s="30"/>
      <c r="Z150" s="31"/>
      <c r="AA150" s="31"/>
      <c r="AB150" s="31"/>
      <c r="AC150" s="31"/>
    </row>
    <row r="151" spans="2:29" ht="21.75" customHeight="1" thickBot="1">
      <c r="B151" s="90"/>
      <c r="C151" s="90"/>
      <c r="D151" s="90"/>
      <c r="E151" s="90"/>
      <c r="F151" s="741" t="s">
        <v>14</v>
      </c>
      <c r="G151" s="742"/>
      <c r="H151" s="742"/>
      <c r="I151" s="743"/>
      <c r="J151" s="741" t="s">
        <v>15</v>
      </c>
      <c r="K151" s="742"/>
      <c r="L151" s="742"/>
      <c r="M151" s="743"/>
      <c r="N151" s="244"/>
      <c r="V151" s="741" t="s">
        <v>262</v>
      </c>
      <c r="W151" s="742"/>
      <c r="X151" s="742"/>
      <c r="Y151" s="743"/>
      <c r="Z151" s="741" t="s">
        <v>15</v>
      </c>
      <c r="AA151" s="742"/>
      <c r="AB151" s="742"/>
      <c r="AC151" s="743"/>
    </row>
    <row r="152" spans="2:29" ht="27.75" customHeight="1" thickBot="1">
      <c r="B152" s="192" t="s">
        <v>16</v>
      </c>
      <c r="C152" s="196" t="s">
        <v>13</v>
      </c>
      <c r="D152" s="194" t="s">
        <v>12</v>
      </c>
      <c r="E152" s="195" t="s">
        <v>11</v>
      </c>
      <c r="F152" s="196" t="s">
        <v>20</v>
      </c>
      <c r="G152" s="194" t="s">
        <v>10</v>
      </c>
      <c r="H152" s="197" t="s">
        <v>9</v>
      </c>
      <c r="I152" s="195" t="s">
        <v>19</v>
      </c>
      <c r="J152" s="196" t="s">
        <v>4</v>
      </c>
      <c r="K152" s="194" t="s">
        <v>5</v>
      </c>
      <c r="L152" s="194" t="s">
        <v>6</v>
      </c>
      <c r="M152" s="195" t="s">
        <v>7</v>
      </c>
      <c r="N152" s="192" t="s">
        <v>8</v>
      </c>
      <c r="V152" s="196" t="s">
        <v>20</v>
      </c>
      <c r="W152" s="194" t="s">
        <v>10</v>
      </c>
      <c r="X152" s="197" t="s">
        <v>9</v>
      </c>
      <c r="Y152" s="195" t="s">
        <v>19</v>
      </c>
      <c r="Z152" s="196" t="s">
        <v>4</v>
      </c>
      <c r="AA152" s="194" t="s">
        <v>5</v>
      </c>
      <c r="AB152" s="194" t="s">
        <v>6</v>
      </c>
      <c r="AC152" s="195" t="s">
        <v>7</v>
      </c>
    </row>
    <row r="153" spans="2:29" ht="21.75" customHeight="1" thickBot="1">
      <c r="B153" s="738" t="s">
        <v>170</v>
      </c>
      <c r="C153" s="739"/>
      <c r="D153" s="739"/>
      <c r="E153" s="739"/>
      <c r="F153" s="739"/>
      <c r="G153" s="739"/>
      <c r="H153" s="739"/>
      <c r="I153" s="739"/>
      <c r="J153" s="739"/>
      <c r="K153" s="739"/>
      <c r="L153" s="739"/>
      <c r="M153" s="739"/>
      <c r="N153" s="739"/>
      <c r="O153" s="739"/>
      <c r="P153" s="739"/>
      <c r="Q153" s="739"/>
      <c r="R153" s="739"/>
      <c r="S153" s="739"/>
      <c r="T153" s="739"/>
      <c r="U153" s="739"/>
      <c r="V153" s="739"/>
      <c r="W153" s="739"/>
      <c r="X153" s="739"/>
      <c r="Y153" s="739"/>
      <c r="Z153" s="739"/>
      <c r="AA153" s="739"/>
      <c r="AB153" s="739"/>
      <c r="AC153" s="740"/>
    </row>
    <row r="154" spans="2:29" ht="37.5" customHeight="1">
      <c r="B154" s="191" t="s">
        <v>274</v>
      </c>
      <c r="C154" s="229"/>
      <c r="D154" s="227"/>
      <c r="E154" s="228"/>
      <c r="F154" s="229"/>
      <c r="G154" s="227"/>
      <c r="H154" s="227"/>
      <c r="I154" s="228"/>
      <c r="J154" s="229"/>
      <c r="K154" s="227"/>
      <c r="L154" s="227"/>
      <c r="M154" s="228"/>
      <c r="N154" s="297"/>
      <c r="V154" s="274"/>
      <c r="W154" s="272"/>
      <c r="X154" s="272"/>
      <c r="Y154" s="272"/>
      <c r="Z154" s="272"/>
      <c r="AA154" s="272"/>
      <c r="AB154" s="272"/>
      <c r="AC154" s="275"/>
    </row>
    <row r="155" spans="2:29" ht="21.75" customHeight="1">
      <c r="B155" s="156" t="s">
        <v>32</v>
      </c>
      <c r="C155" s="233"/>
      <c r="D155" s="231"/>
      <c r="E155" s="232"/>
      <c r="F155" s="233"/>
      <c r="G155" s="231"/>
      <c r="H155" s="231"/>
      <c r="I155" s="232"/>
      <c r="J155" s="233"/>
      <c r="K155" s="231"/>
      <c r="L155" s="231"/>
      <c r="M155" s="232"/>
      <c r="N155" s="297"/>
      <c r="V155" s="233"/>
      <c r="W155" s="231"/>
      <c r="X155" s="231"/>
      <c r="Y155" s="231"/>
      <c r="Z155" s="231"/>
      <c r="AA155" s="231"/>
      <c r="AB155" s="231"/>
      <c r="AC155" s="232"/>
    </row>
    <row r="156" spans="2:29" ht="21.75" customHeight="1">
      <c r="B156" s="156" t="s">
        <v>92</v>
      </c>
      <c r="C156" s="233"/>
      <c r="D156" s="231"/>
      <c r="E156" s="232"/>
      <c r="F156" s="233"/>
      <c r="G156" s="231"/>
      <c r="H156" s="231"/>
      <c r="I156" s="232"/>
      <c r="J156" s="233"/>
      <c r="K156" s="231"/>
      <c r="L156" s="231"/>
      <c r="M156" s="232"/>
      <c r="N156" s="298"/>
      <c r="V156" s="233"/>
      <c r="W156" s="231"/>
      <c r="X156" s="231"/>
      <c r="Y156" s="231"/>
      <c r="Z156" s="231"/>
      <c r="AA156" s="231"/>
      <c r="AB156" s="231"/>
      <c r="AC156" s="232"/>
    </row>
    <row r="157" spans="2:29" ht="21.75" customHeight="1">
      <c r="B157" s="156" t="s">
        <v>275</v>
      </c>
      <c r="C157" s="233"/>
      <c r="D157" s="231"/>
      <c r="E157" s="232"/>
      <c r="F157" s="233"/>
      <c r="G157" s="231"/>
      <c r="H157" s="231"/>
      <c r="I157" s="232"/>
      <c r="J157" s="233"/>
      <c r="K157" s="231"/>
      <c r="L157" s="231"/>
      <c r="M157" s="232"/>
      <c r="N157" s="299"/>
      <c r="V157" s="233"/>
      <c r="W157" s="231"/>
      <c r="X157" s="231"/>
      <c r="Y157" s="231"/>
      <c r="Z157" s="231"/>
      <c r="AA157" s="231"/>
      <c r="AB157" s="231"/>
      <c r="AC157" s="232"/>
    </row>
    <row r="158" spans="2:29" ht="21.75" customHeight="1">
      <c r="B158" s="156" t="s">
        <v>34</v>
      </c>
      <c r="C158" s="233"/>
      <c r="D158" s="231"/>
      <c r="E158" s="232"/>
      <c r="F158" s="233"/>
      <c r="G158" s="231"/>
      <c r="H158" s="231"/>
      <c r="I158" s="232"/>
      <c r="J158" s="233"/>
      <c r="K158" s="231"/>
      <c r="L158" s="231"/>
      <c r="M158" s="232"/>
      <c r="N158" s="298"/>
      <c r="V158" s="233"/>
      <c r="W158" s="231"/>
      <c r="X158" s="231"/>
      <c r="Y158" s="231"/>
      <c r="Z158" s="231"/>
      <c r="AA158" s="231"/>
      <c r="AB158" s="231"/>
      <c r="AC158" s="232"/>
    </row>
    <row r="159" spans="2:29" ht="21.75" customHeight="1">
      <c r="B159" s="156" t="s">
        <v>108</v>
      </c>
      <c r="C159" s="233"/>
      <c r="D159" s="231"/>
      <c r="E159" s="232"/>
      <c r="F159" s="233"/>
      <c r="G159" s="231"/>
      <c r="H159" s="231"/>
      <c r="I159" s="232"/>
      <c r="J159" s="233"/>
      <c r="K159" s="231"/>
      <c r="L159" s="231"/>
      <c r="M159" s="232"/>
      <c r="N159" s="300"/>
      <c r="V159" s="233"/>
      <c r="W159" s="231"/>
      <c r="X159" s="231"/>
      <c r="Y159" s="231"/>
      <c r="Z159" s="231"/>
      <c r="AA159" s="231"/>
      <c r="AB159" s="231"/>
      <c r="AC159" s="232"/>
    </row>
    <row r="160" spans="2:29" ht="21.75" customHeight="1">
      <c r="B160" s="156" t="s">
        <v>109</v>
      </c>
      <c r="C160" s="233"/>
      <c r="D160" s="231"/>
      <c r="E160" s="232"/>
      <c r="F160" s="233"/>
      <c r="G160" s="231"/>
      <c r="H160" s="231"/>
      <c r="I160" s="232"/>
      <c r="J160" s="233"/>
      <c r="K160" s="231"/>
      <c r="L160" s="231"/>
      <c r="M160" s="232"/>
      <c r="N160" s="300"/>
      <c r="V160" s="233"/>
      <c r="W160" s="231"/>
      <c r="X160" s="231"/>
      <c r="Y160" s="231"/>
      <c r="Z160" s="231"/>
      <c r="AA160" s="231"/>
      <c r="AB160" s="231"/>
      <c r="AC160" s="232"/>
    </row>
    <row r="161" spans="2:29" ht="34.5" customHeight="1">
      <c r="B161" s="156" t="s">
        <v>110</v>
      </c>
      <c r="C161" s="233"/>
      <c r="D161" s="231"/>
      <c r="E161" s="232"/>
      <c r="F161" s="233"/>
      <c r="G161" s="231"/>
      <c r="H161" s="231"/>
      <c r="I161" s="232"/>
      <c r="J161" s="233"/>
      <c r="K161" s="231"/>
      <c r="L161" s="231"/>
      <c r="M161" s="232"/>
      <c r="N161" s="300"/>
      <c r="V161" s="233"/>
      <c r="W161" s="231"/>
      <c r="X161" s="231"/>
      <c r="Y161" s="231"/>
      <c r="Z161" s="231"/>
      <c r="AA161" s="231"/>
      <c r="AB161" s="231"/>
      <c r="AC161" s="232"/>
    </row>
    <row r="162" spans="2:29" ht="21.75" customHeight="1" thickBot="1">
      <c r="B162" s="157"/>
      <c r="C162" s="237"/>
      <c r="D162" s="235"/>
      <c r="E162" s="236"/>
      <c r="F162" s="237"/>
      <c r="G162" s="235"/>
      <c r="H162" s="235"/>
      <c r="I162" s="236"/>
      <c r="J162" s="237"/>
      <c r="K162" s="235"/>
      <c r="L162" s="235"/>
      <c r="M162" s="236"/>
      <c r="N162" s="301"/>
      <c r="V162" s="237"/>
      <c r="W162" s="235"/>
      <c r="X162" s="235"/>
      <c r="Y162" s="235"/>
      <c r="Z162" s="235"/>
      <c r="AA162" s="235"/>
      <c r="AB162" s="235"/>
      <c r="AC162" s="236"/>
    </row>
    <row r="163" spans="2:29" ht="21.75" customHeight="1" thickBot="1">
      <c r="B163" s="90"/>
      <c r="C163" s="90"/>
      <c r="D163" s="90"/>
      <c r="E163" s="90"/>
      <c r="F163" s="90"/>
      <c r="G163" s="90"/>
      <c r="H163" s="744" t="s">
        <v>22</v>
      </c>
      <c r="I163" s="745"/>
      <c r="J163" s="10">
        <f>COUNTIF(J155:J162,"X")</f>
        <v>0</v>
      </c>
      <c r="K163" s="11">
        <f>COUNTIF(K155:K162,"X")</f>
        <v>0</v>
      </c>
      <c r="L163" s="45">
        <f>COUNTIF(L155:L162,"X")</f>
        <v>0</v>
      </c>
      <c r="M163" s="12">
        <f>COUNTIF(M155:M162,"X")</f>
        <v>0</v>
      </c>
      <c r="N163" s="243"/>
      <c r="V163" s="90"/>
      <c r="W163" s="90"/>
      <c r="X163" s="744" t="s">
        <v>22</v>
      </c>
      <c r="Y163" s="745"/>
      <c r="Z163" s="10">
        <f>COUNTIF(Z155:Z162,"X")</f>
        <v>0</v>
      </c>
      <c r="AA163" s="11">
        <f>COUNTIF(AA155:AA162,"X")</f>
        <v>0</v>
      </c>
      <c r="AB163" s="45">
        <f>COUNTIF(AB155:AB162,"X")</f>
        <v>0</v>
      </c>
      <c r="AC163" s="12">
        <f>COUNTIF(AC155:AC162,"X")</f>
        <v>0</v>
      </c>
    </row>
    <row r="164" spans="2:29" ht="21.75" customHeight="1" thickBot="1">
      <c r="B164" s="90"/>
      <c r="C164" s="90"/>
      <c r="D164" s="90"/>
      <c r="E164" s="90"/>
      <c r="F164" s="90"/>
      <c r="G164" s="90"/>
      <c r="H164" s="30"/>
      <c r="I164" s="30"/>
      <c r="J164" s="31"/>
      <c r="K164" s="31"/>
      <c r="L164" s="31"/>
      <c r="M164" s="31"/>
      <c r="N164" s="244"/>
      <c r="V164" s="90"/>
      <c r="W164" s="90"/>
      <c r="X164" s="30"/>
      <c r="Y164" s="30"/>
      <c r="Z164" s="31"/>
      <c r="AA164" s="31"/>
      <c r="AB164" s="31"/>
      <c r="AC164" s="31"/>
    </row>
    <row r="165" spans="2:29" ht="21.75" customHeight="1" thickBot="1">
      <c r="B165" s="90"/>
      <c r="C165" s="90"/>
      <c r="D165" s="90"/>
      <c r="E165" s="90"/>
      <c r="F165" s="741" t="s">
        <v>14</v>
      </c>
      <c r="G165" s="742"/>
      <c r="H165" s="742"/>
      <c r="I165" s="743"/>
      <c r="J165" s="741" t="s">
        <v>15</v>
      </c>
      <c r="K165" s="742"/>
      <c r="L165" s="742"/>
      <c r="M165" s="743"/>
      <c r="N165" s="244"/>
      <c r="V165" s="741" t="s">
        <v>262</v>
      </c>
      <c r="W165" s="742"/>
      <c r="X165" s="742"/>
      <c r="Y165" s="743"/>
      <c r="Z165" s="741" t="s">
        <v>15</v>
      </c>
      <c r="AA165" s="742"/>
      <c r="AB165" s="742"/>
      <c r="AC165" s="743"/>
    </row>
    <row r="166" spans="2:29" ht="27.75" customHeight="1" thickBot="1">
      <c r="B166" s="192" t="s">
        <v>16</v>
      </c>
      <c r="C166" s="196" t="s">
        <v>13</v>
      </c>
      <c r="D166" s="194" t="s">
        <v>12</v>
      </c>
      <c r="E166" s="195" t="s">
        <v>11</v>
      </c>
      <c r="F166" s="196" t="s">
        <v>20</v>
      </c>
      <c r="G166" s="194" t="s">
        <v>10</v>
      </c>
      <c r="H166" s="197" t="s">
        <v>9</v>
      </c>
      <c r="I166" s="195" t="s">
        <v>19</v>
      </c>
      <c r="J166" s="196" t="s">
        <v>4</v>
      </c>
      <c r="K166" s="194" t="s">
        <v>5</v>
      </c>
      <c r="L166" s="194" t="s">
        <v>6</v>
      </c>
      <c r="M166" s="195" t="s">
        <v>7</v>
      </c>
      <c r="N166" s="192" t="s">
        <v>8</v>
      </c>
      <c r="V166" s="196" t="s">
        <v>20</v>
      </c>
      <c r="W166" s="194" t="s">
        <v>10</v>
      </c>
      <c r="X166" s="197" t="s">
        <v>9</v>
      </c>
      <c r="Y166" s="195" t="s">
        <v>19</v>
      </c>
      <c r="Z166" s="196" t="s">
        <v>4</v>
      </c>
      <c r="AA166" s="194" t="s">
        <v>5</v>
      </c>
      <c r="AB166" s="194" t="s">
        <v>6</v>
      </c>
      <c r="AC166" s="195" t="s">
        <v>7</v>
      </c>
    </row>
    <row r="167" spans="2:29" ht="21.75" customHeight="1" thickBot="1">
      <c r="B167" s="738" t="s">
        <v>290</v>
      </c>
      <c r="C167" s="739"/>
      <c r="D167" s="739"/>
      <c r="E167" s="739"/>
      <c r="F167" s="739"/>
      <c r="G167" s="739"/>
      <c r="H167" s="739"/>
      <c r="I167" s="739"/>
      <c r="J167" s="739"/>
      <c r="K167" s="739"/>
      <c r="L167" s="739"/>
      <c r="M167" s="739"/>
      <c r="N167" s="739"/>
      <c r="O167" s="739"/>
      <c r="P167" s="739"/>
      <c r="Q167" s="739"/>
      <c r="R167" s="739"/>
      <c r="S167" s="739"/>
      <c r="T167" s="739"/>
      <c r="U167" s="739"/>
      <c r="V167" s="739"/>
      <c r="W167" s="739"/>
      <c r="X167" s="739"/>
      <c r="Y167" s="739"/>
      <c r="Z167" s="739"/>
      <c r="AA167" s="739"/>
      <c r="AB167" s="739"/>
      <c r="AC167" s="740"/>
    </row>
    <row r="168" spans="2:29" ht="21.75" customHeight="1">
      <c r="B168" s="183" t="s">
        <v>224</v>
      </c>
      <c r="C168" s="229"/>
      <c r="D168" s="227"/>
      <c r="E168" s="302"/>
      <c r="F168" s="229"/>
      <c r="G168" s="227"/>
      <c r="H168" s="227"/>
      <c r="I168" s="228"/>
      <c r="J168" s="229"/>
      <c r="K168" s="226"/>
      <c r="L168" s="226"/>
      <c r="M168" s="245"/>
      <c r="N168" s="279"/>
      <c r="V168" s="229"/>
      <c r="W168" s="227"/>
      <c r="X168" s="227"/>
      <c r="Y168" s="228"/>
      <c r="Z168" s="229"/>
      <c r="AA168" s="226"/>
      <c r="AB168" s="226"/>
      <c r="AC168" s="245"/>
    </row>
    <row r="169" spans="2:29" ht="41.25" customHeight="1">
      <c r="B169" s="183" t="s">
        <v>227</v>
      </c>
      <c r="C169" s="229"/>
      <c r="D169" s="227"/>
      <c r="E169" s="302"/>
      <c r="F169" s="229"/>
      <c r="G169" s="227"/>
      <c r="H169" s="227"/>
      <c r="I169" s="228"/>
      <c r="J169" s="229"/>
      <c r="K169" s="226"/>
      <c r="L169" s="226"/>
      <c r="M169" s="245"/>
      <c r="N169" s="279"/>
      <c r="V169" s="229"/>
      <c r="W169" s="227"/>
      <c r="X169" s="227"/>
      <c r="Y169" s="228"/>
      <c r="Z169" s="229"/>
      <c r="AA169" s="226"/>
      <c r="AB169" s="226"/>
      <c r="AC169" s="245"/>
    </row>
    <row r="170" spans="2:29" ht="30" customHeight="1">
      <c r="B170" s="179" t="s">
        <v>225</v>
      </c>
      <c r="C170" s="233"/>
      <c r="D170" s="231"/>
      <c r="E170" s="294"/>
      <c r="F170" s="233"/>
      <c r="G170" s="231"/>
      <c r="H170" s="231"/>
      <c r="I170" s="232"/>
      <c r="J170" s="229"/>
      <c r="K170" s="226"/>
      <c r="L170" s="226"/>
      <c r="M170" s="245"/>
      <c r="N170" s="280"/>
      <c r="V170" s="233"/>
      <c r="W170" s="231"/>
      <c r="X170" s="231"/>
      <c r="Y170" s="232"/>
      <c r="Z170" s="229"/>
      <c r="AA170" s="226"/>
      <c r="AB170" s="226"/>
      <c r="AC170" s="245"/>
    </row>
    <row r="171" spans="1:29" s="49" customFormat="1" ht="21.75" customHeight="1" thickBot="1">
      <c r="A171" s="92"/>
      <c r="B171" s="157" t="s">
        <v>276</v>
      </c>
      <c r="C171" s="207"/>
      <c r="D171" s="165"/>
      <c r="E171" s="303"/>
      <c r="F171" s="207"/>
      <c r="G171" s="165"/>
      <c r="H171" s="165"/>
      <c r="I171" s="284"/>
      <c r="J171" s="304"/>
      <c r="K171" s="305"/>
      <c r="L171" s="305"/>
      <c r="M171" s="306"/>
      <c r="N171" s="285"/>
      <c r="V171" s="207"/>
      <c r="W171" s="165"/>
      <c r="X171" s="165"/>
      <c r="Y171" s="284"/>
      <c r="Z171" s="304"/>
      <c r="AA171" s="305"/>
      <c r="AB171" s="305"/>
      <c r="AC171" s="306"/>
    </row>
    <row r="172" spans="2:29" ht="21.75" customHeight="1" thickBot="1">
      <c r="B172" s="90"/>
      <c r="C172" s="90"/>
      <c r="D172" s="90"/>
      <c r="E172" s="90"/>
      <c r="F172" s="90"/>
      <c r="G172" s="90"/>
      <c r="H172" s="744" t="s">
        <v>22</v>
      </c>
      <c r="I172" s="745"/>
      <c r="J172" s="10">
        <f>COUNTIF(J168:J210,"X")</f>
        <v>0</v>
      </c>
      <c r="K172" s="11">
        <f>COUNTIF(K168:K210,"X")</f>
        <v>0</v>
      </c>
      <c r="L172" s="45">
        <f>COUNTIF(L168:L210,"X")</f>
        <v>0</v>
      </c>
      <c r="M172" s="12">
        <f>COUNTIF(M168:M210,"X")</f>
        <v>0</v>
      </c>
      <c r="N172" s="244"/>
      <c r="V172" s="90"/>
      <c r="W172" s="90"/>
      <c r="X172" s="744" t="s">
        <v>22</v>
      </c>
      <c r="Y172" s="745"/>
      <c r="Z172" s="10">
        <f>COUNTIF(Z168:Z210,"X")</f>
        <v>0</v>
      </c>
      <c r="AA172" s="11">
        <f>COUNTIF(AA168:AA210,"X")</f>
        <v>0</v>
      </c>
      <c r="AB172" s="45">
        <f>COUNTIF(AB168:AB210,"X")</f>
        <v>0</v>
      </c>
      <c r="AC172" s="12">
        <f>COUNTIF(AC168:AC210,"X")</f>
        <v>0</v>
      </c>
    </row>
    <row r="173" spans="2:29" ht="21.75" customHeight="1" thickBot="1">
      <c r="B173" s="90"/>
      <c r="C173" s="90"/>
      <c r="D173" s="90"/>
      <c r="E173" s="90"/>
      <c r="F173" s="90"/>
      <c r="G173" s="90"/>
      <c r="H173" s="30"/>
      <c r="I173" s="30"/>
      <c r="J173" s="31"/>
      <c r="K173" s="31"/>
      <c r="L173" s="31"/>
      <c r="M173" s="31"/>
      <c r="N173" s="244"/>
      <c r="V173" s="90"/>
      <c r="W173" s="90"/>
      <c r="X173" s="30"/>
      <c r="Y173" s="30"/>
      <c r="Z173" s="31"/>
      <c r="AA173" s="31"/>
      <c r="AB173" s="31"/>
      <c r="AC173" s="31"/>
    </row>
    <row r="174" spans="2:29" ht="21.75" customHeight="1" thickBot="1">
      <c r="B174" s="90"/>
      <c r="C174" s="90"/>
      <c r="D174" s="90"/>
      <c r="E174" s="90"/>
      <c r="F174" s="741" t="s">
        <v>14</v>
      </c>
      <c r="G174" s="742"/>
      <c r="H174" s="742"/>
      <c r="I174" s="743"/>
      <c r="J174" s="741" t="s">
        <v>15</v>
      </c>
      <c r="K174" s="742"/>
      <c r="L174" s="742"/>
      <c r="M174" s="743"/>
      <c r="N174" s="244"/>
      <c r="V174" s="741" t="s">
        <v>262</v>
      </c>
      <c r="W174" s="742"/>
      <c r="X174" s="742"/>
      <c r="Y174" s="743"/>
      <c r="Z174" s="741" t="s">
        <v>15</v>
      </c>
      <c r="AA174" s="742"/>
      <c r="AB174" s="742"/>
      <c r="AC174" s="743"/>
    </row>
    <row r="175" spans="2:29" ht="27.75" customHeight="1" thickBot="1">
      <c r="B175" s="192" t="s">
        <v>16</v>
      </c>
      <c r="C175" s="196" t="s">
        <v>13</v>
      </c>
      <c r="D175" s="194" t="s">
        <v>12</v>
      </c>
      <c r="E175" s="195" t="s">
        <v>11</v>
      </c>
      <c r="F175" s="196" t="s">
        <v>20</v>
      </c>
      <c r="G175" s="194" t="s">
        <v>10</v>
      </c>
      <c r="H175" s="197" t="s">
        <v>9</v>
      </c>
      <c r="I175" s="195" t="s">
        <v>19</v>
      </c>
      <c r="J175" s="196" t="s">
        <v>4</v>
      </c>
      <c r="K175" s="194" t="s">
        <v>5</v>
      </c>
      <c r="L175" s="194" t="s">
        <v>6</v>
      </c>
      <c r="M175" s="195" t="s">
        <v>7</v>
      </c>
      <c r="N175" s="192" t="s">
        <v>8</v>
      </c>
      <c r="V175" s="196" t="s">
        <v>20</v>
      </c>
      <c r="W175" s="194" t="s">
        <v>10</v>
      </c>
      <c r="X175" s="197" t="s">
        <v>9</v>
      </c>
      <c r="Y175" s="195" t="s">
        <v>19</v>
      </c>
      <c r="Z175" s="196" t="s">
        <v>4</v>
      </c>
      <c r="AA175" s="194" t="s">
        <v>5</v>
      </c>
      <c r="AB175" s="194" t="s">
        <v>6</v>
      </c>
      <c r="AC175" s="195" t="s">
        <v>7</v>
      </c>
    </row>
    <row r="176" spans="2:29" ht="21.75" customHeight="1" thickBot="1">
      <c r="B176" s="738" t="s">
        <v>257</v>
      </c>
      <c r="C176" s="739"/>
      <c r="D176" s="739"/>
      <c r="E176" s="739"/>
      <c r="F176" s="739"/>
      <c r="G176" s="739"/>
      <c r="H176" s="739"/>
      <c r="I176" s="739"/>
      <c r="J176" s="739"/>
      <c r="K176" s="739"/>
      <c r="L176" s="739"/>
      <c r="M176" s="739"/>
      <c r="N176" s="739"/>
      <c r="O176" s="739"/>
      <c r="P176" s="739"/>
      <c r="Q176" s="739"/>
      <c r="R176" s="739"/>
      <c r="S176" s="739"/>
      <c r="T176" s="739"/>
      <c r="U176" s="739"/>
      <c r="V176" s="739"/>
      <c r="W176" s="739"/>
      <c r="X176" s="739"/>
      <c r="Y176" s="739"/>
      <c r="Z176" s="739"/>
      <c r="AA176" s="739"/>
      <c r="AB176" s="739"/>
      <c r="AC176" s="740"/>
    </row>
    <row r="177" spans="2:29" ht="21.75" customHeight="1">
      <c r="B177" s="211" t="s">
        <v>43</v>
      </c>
      <c r="C177" s="229"/>
      <c r="D177" s="227"/>
      <c r="E177" s="302"/>
      <c r="F177" s="229"/>
      <c r="G177" s="227"/>
      <c r="H177" s="227"/>
      <c r="I177" s="228"/>
      <c r="J177" s="229"/>
      <c r="K177" s="226"/>
      <c r="L177" s="226"/>
      <c r="M177" s="245"/>
      <c r="N177" s="279"/>
      <c r="V177" s="229"/>
      <c r="W177" s="227"/>
      <c r="X177" s="227"/>
      <c r="Y177" s="228"/>
      <c r="Z177" s="229"/>
      <c r="AA177" s="226"/>
      <c r="AB177" s="226"/>
      <c r="AC177" s="245"/>
    </row>
    <row r="178" spans="2:29" ht="21.75" customHeight="1">
      <c r="B178" s="210" t="s">
        <v>277</v>
      </c>
      <c r="C178" s="268"/>
      <c r="D178" s="266"/>
      <c r="E178" s="267"/>
      <c r="F178" s="268"/>
      <c r="G178" s="266"/>
      <c r="H178" s="266"/>
      <c r="I178" s="232"/>
      <c r="J178" s="229"/>
      <c r="K178" s="226"/>
      <c r="L178" s="226"/>
      <c r="M178" s="245"/>
      <c r="N178" s="257"/>
      <c r="V178" s="268"/>
      <c r="W178" s="266"/>
      <c r="X178" s="266"/>
      <c r="Y178" s="232"/>
      <c r="Z178" s="229"/>
      <c r="AA178" s="226"/>
      <c r="AB178" s="226"/>
      <c r="AC178" s="245"/>
    </row>
    <row r="179" spans="2:29" ht="21.75" customHeight="1" thickBot="1">
      <c r="B179" s="260"/>
      <c r="C179" s="237"/>
      <c r="D179" s="235"/>
      <c r="E179" s="236"/>
      <c r="F179" s="237"/>
      <c r="G179" s="235"/>
      <c r="H179" s="235"/>
      <c r="I179" s="236"/>
      <c r="J179" s="238"/>
      <c r="K179" s="239"/>
      <c r="L179" s="239"/>
      <c r="M179" s="256"/>
      <c r="N179" s="261"/>
      <c r="V179" s="237"/>
      <c r="W179" s="235"/>
      <c r="X179" s="235"/>
      <c r="Y179" s="236"/>
      <c r="Z179" s="238"/>
      <c r="AA179" s="239"/>
      <c r="AB179" s="239"/>
      <c r="AC179" s="256"/>
    </row>
    <row r="180" spans="2:29" ht="21.75" customHeight="1" thickBot="1">
      <c r="B180" s="90"/>
      <c r="C180" s="90"/>
      <c r="D180" s="90"/>
      <c r="E180" s="90"/>
      <c r="F180" s="90"/>
      <c r="G180" s="90"/>
      <c r="H180" s="744" t="s">
        <v>22</v>
      </c>
      <c r="I180" s="745"/>
      <c r="J180" s="10">
        <f>COUNTIF(J177:J179,"X")</f>
        <v>0</v>
      </c>
      <c r="K180" s="11">
        <f>COUNTIF(K177:K179,"X")</f>
        <v>0</v>
      </c>
      <c r="L180" s="45">
        <f>COUNTIF(L177:L179,"X")</f>
        <v>0</v>
      </c>
      <c r="M180" s="12">
        <f>COUNTIF(M177:M179,"X")</f>
        <v>0</v>
      </c>
      <c r="N180" s="244"/>
      <c r="V180" s="90"/>
      <c r="W180" s="90"/>
      <c r="X180" s="744" t="s">
        <v>22</v>
      </c>
      <c r="Y180" s="745"/>
      <c r="Z180" s="10">
        <f>COUNTIF(Z177:Z179,"X")</f>
        <v>0</v>
      </c>
      <c r="AA180" s="11">
        <f>COUNTIF(AA177:AA179,"X")</f>
        <v>0</v>
      </c>
      <c r="AB180" s="45">
        <f>COUNTIF(AB177:AB179,"X")</f>
        <v>0</v>
      </c>
      <c r="AC180" s="12">
        <f>COUNTIF(AC177:AC179,"X")</f>
        <v>0</v>
      </c>
    </row>
    <row r="181" spans="2:29" ht="21.75" customHeight="1" thickBot="1">
      <c r="B181" s="90"/>
      <c r="C181" s="90"/>
      <c r="D181" s="90"/>
      <c r="E181" s="90"/>
      <c r="F181" s="90"/>
      <c r="G181" s="90"/>
      <c r="H181" s="30"/>
      <c r="I181" s="30"/>
      <c r="J181" s="31"/>
      <c r="K181" s="31"/>
      <c r="L181" s="31"/>
      <c r="M181" s="31"/>
      <c r="N181" s="244"/>
      <c r="V181" s="90"/>
      <c r="W181" s="90"/>
      <c r="X181" s="30"/>
      <c r="Y181" s="30"/>
      <c r="Z181" s="31"/>
      <c r="AA181" s="31"/>
      <c r="AB181" s="31"/>
      <c r="AC181" s="31"/>
    </row>
    <row r="182" spans="2:29" ht="21.75" customHeight="1" thickBot="1">
      <c r="B182" s="90"/>
      <c r="C182" s="90"/>
      <c r="D182" s="90"/>
      <c r="E182" s="90"/>
      <c r="F182" s="741" t="s">
        <v>14</v>
      </c>
      <c r="G182" s="742"/>
      <c r="H182" s="742"/>
      <c r="I182" s="743"/>
      <c r="J182" s="741" t="s">
        <v>15</v>
      </c>
      <c r="K182" s="742"/>
      <c r="L182" s="742"/>
      <c r="M182" s="743"/>
      <c r="N182" s="244"/>
      <c r="V182" s="741" t="s">
        <v>262</v>
      </c>
      <c r="W182" s="742"/>
      <c r="X182" s="742"/>
      <c r="Y182" s="743"/>
      <c r="Z182" s="741" t="s">
        <v>15</v>
      </c>
      <c r="AA182" s="742"/>
      <c r="AB182" s="742"/>
      <c r="AC182" s="743"/>
    </row>
    <row r="183" spans="2:29" ht="27.75" customHeight="1" thickBot="1">
      <c r="B183" s="192" t="s">
        <v>16</v>
      </c>
      <c r="C183" s="196" t="s">
        <v>13</v>
      </c>
      <c r="D183" s="194" t="s">
        <v>12</v>
      </c>
      <c r="E183" s="195" t="s">
        <v>11</v>
      </c>
      <c r="F183" s="196" t="s">
        <v>20</v>
      </c>
      <c r="G183" s="194" t="s">
        <v>10</v>
      </c>
      <c r="H183" s="197" t="s">
        <v>9</v>
      </c>
      <c r="I183" s="195" t="s">
        <v>19</v>
      </c>
      <c r="J183" s="196" t="s">
        <v>4</v>
      </c>
      <c r="K183" s="194" t="s">
        <v>5</v>
      </c>
      <c r="L183" s="194" t="s">
        <v>6</v>
      </c>
      <c r="M183" s="195" t="s">
        <v>7</v>
      </c>
      <c r="N183" s="192" t="s">
        <v>8</v>
      </c>
      <c r="V183" s="196" t="s">
        <v>20</v>
      </c>
      <c r="W183" s="194" t="s">
        <v>10</v>
      </c>
      <c r="X183" s="197" t="s">
        <v>9</v>
      </c>
      <c r="Y183" s="195" t="s">
        <v>19</v>
      </c>
      <c r="Z183" s="196" t="s">
        <v>4</v>
      </c>
      <c r="AA183" s="194" t="s">
        <v>5</v>
      </c>
      <c r="AB183" s="194" t="s">
        <v>6</v>
      </c>
      <c r="AC183" s="195" t="s">
        <v>7</v>
      </c>
    </row>
    <row r="184" spans="2:29" ht="21.75" customHeight="1" thickBot="1">
      <c r="B184" s="738" t="s">
        <v>258</v>
      </c>
      <c r="C184" s="739"/>
      <c r="D184" s="739"/>
      <c r="E184" s="739"/>
      <c r="F184" s="739"/>
      <c r="G184" s="739"/>
      <c r="H184" s="739"/>
      <c r="I184" s="739"/>
      <c r="J184" s="739"/>
      <c r="K184" s="739"/>
      <c r="L184" s="739"/>
      <c r="M184" s="739"/>
      <c r="N184" s="739"/>
      <c r="O184" s="739"/>
      <c r="P184" s="739"/>
      <c r="Q184" s="739"/>
      <c r="R184" s="739"/>
      <c r="S184" s="739"/>
      <c r="T184" s="739"/>
      <c r="U184" s="739"/>
      <c r="V184" s="739"/>
      <c r="W184" s="739"/>
      <c r="X184" s="739"/>
      <c r="Y184" s="739"/>
      <c r="Z184" s="739"/>
      <c r="AA184" s="739"/>
      <c r="AB184" s="739"/>
      <c r="AC184" s="740"/>
    </row>
    <row r="185" spans="2:29" ht="21.75" customHeight="1">
      <c r="B185" s="211" t="s">
        <v>45</v>
      </c>
      <c r="C185" s="229"/>
      <c r="D185" s="227"/>
      <c r="E185" s="302"/>
      <c r="F185" s="229"/>
      <c r="G185" s="227"/>
      <c r="H185" s="227"/>
      <c r="I185" s="228"/>
      <c r="J185" s="229"/>
      <c r="K185" s="226"/>
      <c r="L185" s="226"/>
      <c r="M185" s="245"/>
      <c r="N185" s="297"/>
      <c r="V185" s="229"/>
      <c r="W185" s="227"/>
      <c r="X185" s="227"/>
      <c r="Y185" s="228"/>
      <c r="Z185" s="229"/>
      <c r="AA185" s="226"/>
      <c r="AB185" s="226"/>
      <c r="AC185" s="245"/>
    </row>
    <row r="186" spans="1:29" s="50" customFormat="1" ht="42.75" customHeight="1">
      <c r="A186" s="92"/>
      <c r="B186" s="212" t="s">
        <v>185</v>
      </c>
      <c r="C186" s="252"/>
      <c r="D186" s="200"/>
      <c r="E186" s="288"/>
      <c r="F186" s="252"/>
      <c r="G186" s="200"/>
      <c r="H186" s="200"/>
      <c r="I186" s="288"/>
      <c r="J186" s="252"/>
      <c r="K186" s="199"/>
      <c r="L186" s="199"/>
      <c r="M186" s="254"/>
      <c r="N186" s="191"/>
      <c r="O186" s="1"/>
      <c r="P186" s="1"/>
      <c r="Q186" s="1"/>
      <c r="R186" s="1"/>
      <c r="S186" s="1"/>
      <c r="T186" s="1"/>
      <c r="U186" s="1"/>
      <c r="V186" s="252"/>
      <c r="W186" s="200"/>
      <c r="X186" s="200"/>
      <c r="Y186" s="288"/>
      <c r="Z186" s="252"/>
      <c r="AA186" s="199"/>
      <c r="AB186" s="199"/>
      <c r="AC186" s="254"/>
    </row>
    <row r="187" spans="2:29" ht="21.75" customHeight="1" thickBot="1">
      <c r="B187" s="307"/>
      <c r="C187" s="238"/>
      <c r="D187" s="270"/>
      <c r="E187" s="240"/>
      <c r="F187" s="238"/>
      <c r="G187" s="270"/>
      <c r="H187" s="270"/>
      <c r="I187" s="240"/>
      <c r="J187" s="238"/>
      <c r="K187" s="239"/>
      <c r="L187" s="239"/>
      <c r="M187" s="256"/>
      <c r="N187" s="271"/>
      <c r="V187" s="238"/>
      <c r="W187" s="270"/>
      <c r="X187" s="270"/>
      <c r="Y187" s="240"/>
      <c r="Z187" s="229"/>
      <c r="AA187" s="226"/>
      <c r="AB187" s="226"/>
      <c r="AC187" s="245"/>
    </row>
    <row r="188" spans="2:29" ht="21.75" customHeight="1" thickBot="1">
      <c r="B188" s="90"/>
      <c r="C188" s="90"/>
      <c r="D188" s="90"/>
      <c r="E188" s="90"/>
      <c r="F188" s="90"/>
      <c r="G188" s="90"/>
      <c r="H188" s="744" t="s">
        <v>22</v>
      </c>
      <c r="I188" s="745"/>
      <c r="J188" s="10">
        <f>COUNTIF(J185:J187,"X")</f>
        <v>0</v>
      </c>
      <c r="K188" s="11">
        <f>COUNTIF(K185:K187,"X")</f>
        <v>0</v>
      </c>
      <c r="L188" s="45">
        <f>COUNTIF(L185:L187,"X")</f>
        <v>0</v>
      </c>
      <c r="M188" s="12">
        <f>COUNTIF(M185:M187,"X")</f>
        <v>0</v>
      </c>
      <c r="N188" s="244"/>
      <c r="V188" s="242"/>
      <c r="W188" s="242"/>
      <c r="X188" s="744" t="s">
        <v>22</v>
      </c>
      <c r="Y188" s="745"/>
      <c r="Z188" s="10">
        <f>COUNTIF(Z185:Z187,"X")</f>
        <v>0</v>
      </c>
      <c r="AA188" s="11">
        <f>COUNTIF(AA185:AA187,"X")</f>
        <v>0</v>
      </c>
      <c r="AB188" s="45">
        <f>COUNTIF(AB185:AB187,"X")</f>
        <v>0</v>
      </c>
      <c r="AC188" s="12">
        <f>COUNTIF(AC185:AC187,"X")</f>
        <v>0</v>
      </c>
    </row>
    <row r="189" spans="2:29" ht="21.75" customHeight="1" thickBot="1">
      <c r="B189" s="90"/>
      <c r="C189" s="90"/>
      <c r="D189" s="90"/>
      <c r="E189" s="90"/>
      <c r="F189" s="90"/>
      <c r="G189" s="90"/>
      <c r="H189" s="30"/>
      <c r="I189" s="30"/>
      <c r="J189" s="31"/>
      <c r="K189" s="31"/>
      <c r="L189" s="31"/>
      <c r="M189" s="31"/>
      <c r="N189" s="244"/>
      <c r="V189" s="90"/>
      <c r="W189" s="90"/>
      <c r="X189" s="30"/>
      <c r="Y189" s="30"/>
      <c r="Z189" s="31"/>
      <c r="AA189" s="31"/>
      <c r="AB189" s="31"/>
      <c r="AC189" s="31"/>
    </row>
    <row r="190" spans="2:29" ht="21.75" customHeight="1" thickBot="1">
      <c r="B190" s="90"/>
      <c r="C190" s="90"/>
      <c r="D190" s="90"/>
      <c r="E190" s="90"/>
      <c r="F190" s="741" t="s">
        <v>14</v>
      </c>
      <c r="G190" s="742"/>
      <c r="H190" s="742"/>
      <c r="I190" s="743"/>
      <c r="J190" s="741" t="s">
        <v>15</v>
      </c>
      <c r="K190" s="742"/>
      <c r="L190" s="742"/>
      <c r="M190" s="743"/>
      <c r="N190" s="244"/>
      <c r="V190" s="741" t="s">
        <v>262</v>
      </c>
      <c r="W190" s="742"/>
      <c r="X190" s="742"/>
      <c r="Y190" s="743"/>
      <c r="Z190" s="741" t="s">
        <v>15</v>
      </c>
      <c r="AA190" s="742"/>
      <c r="AB190" s="742"/>
      <c r="AC190" s="743"/>
    </row>
    <row r="191" spans="2:29" ht="27.75" customHeight="1" thickBot="1">
      <c r="B191" s="192" t="s">
        <v>16</v>
      </c>
      <c r="C191" s="193" t="s">
        <v>13</v>
      </c>
      <c r="D191" s="194" t="s">
        <v>12</v>
      </c>
      <c r="E191" s="195" t="s">
        <v>11</v>
      </c>
      <c r="F191" s="196" t="s">
        <v>20</v>
      </c>
      <c r="G191" s="194" t="s">
        <v>10</v>
      </c>
      <c r="H191" s="197" t="s">
        <v>9</v>
      </c>
      <c r="I191" s="195" t="s">
        <v>19</v>
      </c>
      <c r="J191" s="196" t="s">
        <v>4</v>
      </c>
      <c r="K191" s="194" t="s">
        <v>5</v>
      </c>
      <c r="L191" s="194" t="s">
        <v>6</v>
      </c>
      <c r="M191" s="195" t="s">
        <v>7</v>
      </c>
      <c r="N191" s="192" t="s">
        <v>8</v>
      </c>
      <c r="V191" s="196" t="s">
        <v>20</v>
      </c>
      <c r="W191" s="194" t="s">
        <v>10</v>
      </c>
      <c r="X191" s="197" t="s">
        <v>9</v>
      </c>
      <c r="Y191" s="195" t="s">
        <v>19</v>
      </c>
      <c r="Z191" s="196" t="s">
        <v>4</v>
      </c>
      <c r="AA191" s="194" t="s">
        <v>5</v>
      </c>
      <c r="AB191" s="194" t="s">
        <v>6</v>
      </c>
      <c r="AC191" s="195" t="s">
        <v>7</v>
      </c>
    </row>
    <row r="192" spans="2:29" ht="21.75" customHeight="1" thickBot="1">
      <c r="B192" s="738" t="s">
        <v>291</v>
      </c>
      <c r="C192" s="739"/>
      <c r="D192" s="739"/>
      <c r="E192" s="739"/>
      <c r="F192" s="739"/>
      <c r="G192" s="739"/>
      <c r="H192" s="739"/>
      <c r="I192" s="739"/>
      <c r="J192" s="739"/>
      <c r="K192" s="739"/>
      <c r="L192" s="739"/>
      <c r="M192" s="739"/>
      <c r="N192" s="754"/>
      <c r="O192" s="739"/>
      <c r="P192" s="739"/>
      <c r="Q192" s="739"/>
      <c r="R192" s="739"/>
      <c r="S192" s="739"/>
      <c r="T192" s="739"/>
      <c r="U192" s="739"/>
      <c r="V192" s="739"/>
      <c r="W192" s="739"/>
      <c r="X192" s="739"/>
      <c r="Y192" s="739"/>
      <c r="Z192" s="739"/>
      <c r="AA192" s="739"/>
      <c r="AB192" s="739"/>
      <c r="AC192" s="740"/>
    </row>
    <row r="193" spans="2:29" ht="21.75" customHeight="1">
      <c r="B193" s="211" t="s">
        <v>47</v>
      </c>
      <c r="C193" s="274"/>
      <c r="D193" s="272"/>
      <c r="E193" s="275"/>
      <c r="F193" s="226"/>
      <c r="G193" s="227"/>
      <c r="H193" s="227"/>
      <c r="I193" s="228"/>
      <c r="J193" s="229"/>
      <c r="K193" s="226"/>
      <c r="L193" s="226"/>
      <c r="M193" s="246"/>
      <c r="N193" s="180"/>
      <c r="V193" s="229"/>
      <c r="W193" s="227"/>
      <c r="X193" s="227"/>
      <c r="Y193" s="228"/>
      <c r="Z193" s="229"/>
      <c r="AA193" s="226"/>
      <c r="AB193" s="226"/>
      <c r="AC193" s="245"/>
    </row>
    <row r="194" spans="2:29" ht="21.75" customHeight="1">
      <c r="B194" s="213" t="s">
        <v>278</v>
      </c>
      <c r="C194" s="233"/>
      <c r="D194" s="231"/>
      <c r="E194" s="232"/>
      <c r="F194" s="230"/>
      <c r="G194" s="231"/>
      <c r="H194" s="231"/>
      <c r="I194" s="232"/>
      <c r="J194" s="229"/>
      <c r="K194" s="226"/>
      <c r="L194" s="226"/>
      <c r="M194" s="246"/>
      <c r="N194" s="269"/>
      <c r="V194" s="233"/>
      <c r="W194" s="231"/>
      <c r="X194" s="231"/>
      <c r="Y194" s="232"/>
      <c r="Z194" s="229"/>
      <c r="AA194" s="226"/>
      <c r="AB194" s="226"/>
      <c r="AC194" s="245"/>
    </row>
    <row r="195" spans="2:29" ht="21.75" customHeight="1">
      <c r="B195" s="213" t="s">
        <v>184</v>
      </c>
      <c r="C195" s="233"/>
      <c r="D195" s="231"/>
      <c r="E195" s="232"/>
      <c r="F195" s="230"/>
      <c r="G195" s="231"/>
      <c r="H195" s="231"/>
      <c r="I195" s="232"/>
      <c r="J195" s="229"/>
      <c r="K195" s="226"/>
      <c r="L195" s="226"/>
      <c r="M195" s="246"/>
      <c r="N195" s="269"/>
      <c r="V195" s="233"/>
      <c r="W195" s="231"/>
      <c r="X195" s="231"/>
      <c r="Y195" s="232"/>
      <c r="Z195" s="229"/>
      <c r="AA195" s="226"/>
      <c r="AB195" s="226"/>
      <c r="AC195" s="245"/>
    </row>
    <row r="196" spans="2:29" ht="21.75" customHeight="1">
      <c r="B196" s="213" t="s">
        <v>182</v>
      </c>
      <c r="C196" s="233"/>
      <c r="D196" s="231"/>
      <c r="E196" s="232"/>
      <c r="F196" s="230"/>
      <c r="G196" s="231"/>
      <c r="H196" s="231"/>
      <c r="I196" s="232"/>
      <c r="J196" s="229"/>
      <c r="K196" s="226"/>
      <c r="L196" s="226"/>
      <c r="M196" s="246"/>
      <c r="N196" s="269"/>
      <c r="V196" s="233"/>
      <c r="W196" s="231"/>
      <c r="X196" s="231"/>
      <c r="Y196" s="232"/>
      <c r="Z196" s="229"/>
      <c r="AA196" s="226"/>
      <c r="AB196" s="226"/>
      <c r="AC196" s="245"/>
    </row>
    <row r="197" spans="2:29" ht="21.75" customHeight="1">
      <c r="B197" s="213" t="s">
        <v>183</v>
      </c>
      <c r="C197" s="233"/>
      <c r="D197" s="231"/>
      <c r="E197" s="232"/>
      <c r="F197" s="230"/>
      <c r="G197" s="231"/>
      <c r="H197" s="231"/>
      <c r="I197" s="232"/>
      <c r="J197" s="229"/>
      <c r="K197" s="226"/>
      <c r="L197" s="226"/>
      <c r="M197" s="246"/>
      <c r="N197" s="269"/>
      <c r="V197" s="233"/>
      <c r="W197" s="231"/>
      <c r="X197" s="231"/>
      <c r="Y197" s="232"/>
      <c r="Z197" s="229"/>
      <c r="AA197" s="226"/>
      <c r="AB197" s="226"/>
      <c r="AC197" s="245"/>
    </row>
    <row r="198" spans="2:29" ht="21.75" customHeight="1" thickBot="1">
      <c r="B198" s="214" t="s">
        <v>279</v>
      </c>
      <c r="C198" s="237"/>
      <c r="D198" s="235"/>
      <c r="E198" s="236"/>
      <c r="F198" s="234"/>
      <c r="G198" s="235"/>
      <c r="H198" s="235"/>
      <c r="I198" s="236"/>
      <c r="J198" s="238"/>
      <c r="K198" s="239"/>
      <c r="L198" s="239"/>
      <c r="M198" s="308"/>
      <c r="N198" s="261"/>
      <c r="V198" s="237"/>
      <c r="W198" s="235"/>
      <c r="X198" s="235"/>
      <c r="Y198" s="236"/>
      <c r="Z198" s="238"/>
      <c r="AA198" s="239"/>
      <c r="AB198" s="239"/>
      <c r="AC198" s="256"/>
    </row>
    <row r="199" spans="2:29" ht="21.75" customHeight="1" thickBot="1">
      <c r="B199" s="90"/>
      <c r="C199" s="90"/>
      <c r="D199" s="90"/>
      <c r="E199" s="90"/>
      <c r="F199" s="90"/>
      <c r="G199" s="90"/>
      <c r="H199" s="744" t="s">
        <v>22</v>
      </c>
      <c r="I199" s="745"/>
      <c r="J199" s="10">
        <f>COUNTIF(J193:J198,"X")</f>
        <v>0</v>
      </c>
      <c r="K199" s="11">
        <f>COUNTIF(K193:K198,"X")</f>
        <v>0</v>
      </c>
      <c r="L199" s="45">
        <f>COUNTIF(L193:L198,"X")</f>
        <v>0</v>
      </c>
      <c r="M199" s="12">
        <f>COUNTIF(M193:M198,"X")</f>
        <v>0</v>
      </c>
      <c r="N199" s="244"/>
      <c r="V199" s="90"/>
      <c r="W199" s="90"/>
      <c r="X199" s="744" t="s">
        <v>22</v>
      </c>
      <c r="Y199" s="745"/>
      <c r="Z199" s="10">
        <f>COUNTIF(Z193:Z198,"X")</f>
        <v>0</v>
      </c>
      <c r="AA199" s="11">
        <f>COUNTIF(AA193:AA198,"X")</f>
        <v>0</v>
      </c>
      <c r="AB199" s="45">
        <f>COUNTIF(AB193:AB198,"X")</f>
        <v>0</v>
      </c>
      <c r="AC199" s="12">
        <f>COUNTIF(AC193:AC198,"X")</f>
        <v>0</v>
      </c>
    </row>
    <row r="200" spans="2:29" ht="21.75" customHeight="1" thickBot="1">
      <c r="B200" s="90"/>
      <c r="C200" s="90"/>
      <c r="D200" s="90"/>
      <c r="E200" s="90"/>
      <c r="F200" s="90"/>
      <c r="G200" s="90"/>
      <c r="H200" s="30"/>
      <c r="I200" s="30"/>
      <c r="J200" s="31"/>
      <c r="K200" s="31"/>
      <c r="L200" s="31"/>
      <c r="M200" s="31"/>
      <c r="N200" s="244"/>
      <c r="V200" s="90"/>
      <c r="W200" s="90"/>
      <c r="X200" s="30"/>
      <c r="Y200" s="30"/>
      <c r="Z200" s="31"/>
      <c r="AA200" s="31"/>
      <c r="AB200" s="31"/>
      <c r="AC200" s="31"/>
    </row>
    <row r="201" spans="2:29" ht="21.75" customHeight="1" thickBot="1">
      <c r="B201" s="90"/>
      <c r="C201" s="90"/>
      <c r="D201" s="90"/>
      <c r="E201" s="90"/>
      <c r="F201" s="741" t="s">
        <v>14</v>
      </c>
      <c r="G201" s="742"/>
      <c r="H201" s="742"/>
      <c r="I201" s="743"/>
      <c r="J201" s="741" t="s">
        <v>15</v>
      </c>
      <c r="K201" s="742"/>
      <c r="L201" s="742"/>
      <c r="M201" s="743"/>
      <c r="N201" s="244"/>
      <c r="V201" s="741" t="s">
        <v>262</v>
      </c>
      <c r="W201" s="742"/>
      <c r="X201" s="742"/>
      <c r="Y201" s="743"/>
      <c r="Z201" s="741" t="s">
        <v>15</v>
      </c>
      <c r="AA201" s="742"/>
      <c r="AB201" s="742"/>
      <c r="AC201" s="743"/>
    </row>
    <row r="202" spans="2:29" ht="27.75" customHeight="1" thickBot="1">
      <c r="B202" s="9" t="s">
        <v>16</v>
      </c>
      <c r="C202" s="171" t="s">
        <v>13</v>
      </c>
      <c r="D202" s="6" t="s">
        <v>12</v>
      </c>
      <c r="E202" s="7" t="s">
        <v>11</v>
      </c>
      <c r="F202" s="5" t="s">
        <v>20</v>
      </c>
      <c r="G202" s="6" t="s">
        <v>10</v>
      </c>
      <c r="H202" s="8" t="s">
        <v>9</v>
      </c>
      <c r="I202" s="7" t="s">
        <v>19</v>
      </c>
      <c r="J202" s="5" t="s">
        <v>4</v>
      </c>
      <c r="K202" s="6" t="s">
        <v>5</v>
      </c>
      <c r="L202" s="6" t="s">
        <v>6</v>
      </c>
      <c r="M202" s="7" t="s">
        <v>7</v>
      </c>
      <c r="N202" s="9" t="s">
        <v>8</v>
      </c>
      <c r="V202" s="196" t="s">
        <v>20</v>
      </c>
      <c r="W202" s="194" t="s">
        <v>10</v>
      </c>
      <c r="X202" s="197" t="s">
        <v>9</v>
      </c>
      <c r="Y202" s="195" t="s">
        <v>19</v>
      </c>
      <c r="Z202" s="196" t="s">
        <v>4</v>
      </c>
      <c r="AA202" s="194" t="s">
        <v>5</v>
      </c>
      <c r="AB202" s="194" t="s">
        <v>6</v>
      </c>
      <c r="AC202" s="195" t="s">
        <v>7</v>
      </c>
    </row>
    <row r="203" spans="2:29" ht="21.75" customHeight="1" thickBot="1">
      <c r="B203" s="738" t="s">
        <v>94</v>
      </c>
      <c r="C203" s="739"/>
      <c r="D203" s="739"/>
      <c r="E203" s="739"/>
      <c r="F203" s="739"/>
      <c r="G203" s="739"/>
      <c r="H203" s="739"/>
      <c r="I203" s="739"/>
      <c r="J203" s="739"/>
      <c r="K203" s="739"/>
      <c r="L203" s="739"/>
      <c r="M203" s="739"/>
      <c r="N203" s="739"/>
      <c r="O203" s="739"/>
      <c r="P203" s="739"/>
      <c r="Q203" s="739"/>
      <c r="R203" s="739"/>
      <c r="S203" s="739"/>
      <c r="T203" s="739"/>
      <c r="U203" s="739"/>
      <c r="V203" s="739"/>
      <c r="W203" s="739"/>
      <c r="X203" s="739"/>
      <c r="Y203" s="739"/>
      <c r="Z203" s="739"/>
      <c r="AA203" s="739"/>
      <c r="AB203" s="739"/>
      <c r="AC203" s="740"/>
    </row>
    <row r="204" spans="1:29" s="95" customFormat="1" ht="21.75" customHeight="1">
      <c r="A204" s="92"/>
      <c r="B204" s="309" t="s">
        <v>95</v>
      </c>
      <c r="C204" s="310"/>
      <c r="D204" s="311"/>
      <c r="E204" s="312"/>
      <c r="F204" s="310"/>
      <c r="G204" s="311"/>
      <c r="H204" s="311"/>
      <c r="I204" s="312"/>
      <c r="J204" s="310"/>
      <c r="K204" s="313"/>
      <c r="L204" s="313"/>
      <c r="M204" s="314"/>
      <c r="N204" s="315"/>
      <c r="V204" s="310"/>
      <c r="W204" s="311"/>
      <c r="X204" s="311"/>
      <c r="Y204" s="312"/>
      <c r="Z204" s="310"/>
      <c r="AA204" s="313"/>
      <c r="AB204" s="313"/>
      <c r="AC204" s="314"/>
    </row>
    <row r="205" spans="1:29" s="95" customFormat="1" ht="76.5" customHeight="1">
      <c r="A205" s="92"/>
      <c r="B205" s="316" t="s">
        <v>48</v>
      </c>
      <c r="C205" s="317"/>
      <c r="D205" s="318"/>
      <c r="E205" s="319"/>
      <c r="F205" s="317"/>
      <c r="G205" s="318"/>
      <c r="H205" s="318"/>
      <c r="I205" s="319"/>
      <c r="J205" s="317"/>
      <c r="K205" s="320"/>
      <c r="L205" s="320"/>
      <c r="M205" s="321"/>
      <c r="N205" s="322"/>
      <c r="V205" s="317"/>
      <c r="W205" s="318"/>
      <c r="X205" s="318"/>
      <c r="Y205" s="319"/>
      <c r="Z205" s="317"/>
      <c r="AA205" s="320"/>
      <c r="AB205" s="320"/>
      <c r="AC205" s="321"/>
    </row>
    <row r="206" spans="1:29" s="49" customFormat="1" ht="43.5" customHeight="1">
      <c r="A206" s="92"/>
      <c r="B206" s="221" t="s">
        <v>194</v>
      </c>
      <c r="C206" s="250"/>
      <c r="D206" s="205"/>
      <c r="E206" s="249"/>
      <c r="F206" s="250"/>
      <c r="G206" s="205"/>
      <c r="H206" s="205"/>
      <c r="I206" s="249"/>
      <c r="J206" s="250"/>
      <c r="K206" s="205"/>
      <c r="L206" s="205"/>
      <c r="M206" s="249"/>
      <c r="N206" s="281"/>
      <c r="V206" s="250"/>
      <c r="W206" s="205"/>
      <c r="X206" s="205"/>
      <c r="Y206" s="205"/>
      <c r="Z206" s="205"/>
      <c r="AA206" s="205"/>
      <c r="AB206" s="205"/>
      <c r="AC206" s="249"/>
    </row>
    <row r="207" spans="1:29" s="49" customFormat="1" ht="43.5" customHeight="1">
      <c r="A207" s="92"/>
      <c r="B207" s="221" t="s">
        <v>195</v>
      </c>
      <c r="C207" s="250"/>
      <c r="D207" s="205"/>
      <c r="E207" s="249"/>
      <c r="F207" s="250"/>
      <c r="G207" s="205"/>
      <c r="H207" s="205"/>
      <c r="I207" s="249"/>
      <c r="J207" s="250"/>
      <c r="K207" s="205"/>
      <c r="L207" s="205"/>
      <c r="M207" s="249"/>
      <c r="N207" s="281"/>
      <c r="V207" s="250"/>
      <c r="W207" s="205"/>
      <c r="X207" s="205"/>
      <c r="Y207" s="205"/>
      <c r="Z207" s="205"/>
      <c r="AA207" s="205"/>
      <c r="AB207" s="205"/>
      <c r="AC207" s="249"/>
    </row>
    <row r="208" spans="1:29" s="49" customFormat="1" ht="43.5" customHeight="1">
      <c r="A208" s="92"/>
      <c r="B208" s="221" t="s">
        <v>196</v>
      </c>
      <c r="C208" s="250"/>
      <c r="D208" s="205"/>
      <c r="E208" s="249"/>
      <c r="F208" s="250"/>
      <c r="G208" s="205"/>
      <c r="H208" s="205"/>
      <c r="I208" s="249"/>
      <c r="J208" s="250"/>
      <c r="K208" s="205"/>
      <c r="L208" s="205"/>
      <c r="M208" s="249"/>
      <c r="N208" s="281"/>
      <c r="V208" s="250"/>
      <c r="W208" s="205"/>
      <c r="X208" s="205"/>
      <c r="Y208" s="205"/>
      <c r="Z208" s="205"/>
      <c r="AA208" s="205"/>
      <c r="AB208" s="205"/>
      <c r="AC208" s="249"/>
    </row>
    <row r="209" spans="1:29" s="49" customFormat="1" ht="43.5" customHeight="1">
      <c r="A209" s="92"/>
      <c r="B209" s="221" t="s">
        <v>197</v>
      </c>
      <c r="C209" s="250"/>
      <c r="D209" s="205"/>
      <c r="E209" s="249"/>
      <c r="F209" s="250"/>
      <c r="G209" s="205"/>
      <c r="H209" s="205"/>
      <c r="I209" s="249"/>
      <c r="J209" s="250"/>
      <c r="K209" s="205"/>
      <c r="L209" s="205"/>
      <c r="M209" s="249"/>
      <c r="N209" s="281"/>
      <c r="V209" s="250"/>
      <c r="W209" s="205"/>
      <c r="X209" s="205"/>
      <c r="Y209" s="205"/>
      <c r="Z209" s="205"/>
      <c r="AA209" s="205"/>
      <c r="AB209" s="205"/>
      <c r="AC209" s="249"/>
    </row>
    <row r="210" spans="2:29" ht="36.75" customHeight="1" thickBot="1">
      <c r="B210" s="223" t="s">
        <v>226</v>
      </c>
      <c r="C210" s="237"/>
      <c r="D210" s="235"/>
      <c r="E210" s="236"/>
      <c r="F210" s="237"/>
      <c r="G210" s="235"/>
      <c r="H210" s="235"/>
      <c r="I210" s="236"/>
      <c r="J210" s="238"/>
      <c r="K210" s="239"/>
      <c r="L210" s="239"/>
      <c r="M210" s="256"/>
      <c r="N210" s="301"/>
      <c r="V210" s="237"/>
      <c r="W210" s="235"/>
      <c r="X210" s="235"/>
      <c r="Y210" s="236"/>
      <c r="Z210" s="238"/>
      <c r="AA210" s="239"/>
      <c r="AB210" s="239"/>
      <c r="AC210" s="256"/>
    </row>
    <row r="211" spans="2:29" ht="21.75" customHeight="1" thickBot="1">
      <c r="B211" s="90"/>
      <c r="C211" s="90"/>
      <c r="D211" s="90"/>
      <c r="E211" s="90"/>
      <c r="F211" s="90"/>
      <c r="G211" s="90"/>
      <c r="H211" s="744" t="s">
        <v>22</v>
      </c>
      <c r="I211" s="745"/>
      <c r="J211" s="10">
        <f>COUNTIF(J204:J210,"X")</f>
        <v>0</v>
      </c>
      <c r="K211" s="11">
        <f>COUNTIF(K204:K210,"X")</f>
        <v>0</v>
      </c>
      <c r="L211" s="45">
        <f>COUNTIF(L204:L210,"X")</f>
        <v>0</v>
      </c>
      <c r="M211" s="12">
        <f>COUNTIF(M204:M210,"X")</f>
        <v>0</v>
      </c>
      <c r="N211" s="244"/>
      <c r="V211" s="90"/>
      <c r="W211" s="90"/>
      <c r="X211" s="744" t="s">
        <v>22</v>
      </c>
      <c r="Y211" s="745"/>
      <c r="Z211" s="10">
        <f>COUNTIF(Z204:Z210,"X")</f>
        <v>0</v>
      </c>
      <c r="AA211" s="11">
        <f>COUNTIF(AA204:AA210,"X")</f>
        <v>0</v>
      </c>
      <c r="AB211" s="45">
        <f>COUNTIF(AB204:AB210,"X")</f>
        <v>0</v>
      </c>
      <c r="AC211" s="12">
        <f>COUNTIF(AC204:AC210,"X")</f>
        <v>0</v>
      </c>
    </row>
    <row r="212" spans="2:29" ht="21.75" customHeight="1" thickBot="1">
      <c r="B212" s="90"/>
      <c r="C212" s="90"/>
      <c r="D212" s="90"/>
      <c r="E212" s="90"/>
      <c r="F212" s="90"/>
      <c r="G212" s="90"/>
      <c r="H212" s="30"/>
      <c r="I212" s="30"/>
      <c r="J212" s="31"/>
      <c r="K212" s="31"/>
      <c r="L212" s="31"/>
      <c r="M212" s="31"/>
      <c r="N212" s="244"/>
      <c r="V212" s="90"/>
      <c r="W212" s="90"/>
      <c r="X212" s="30"/>
      <c r="Y212" s="30"/>
      <c r="Z212" s="31"/>
      <c r="AA212" s="31"/>
      <c r="AB212" s="31"/>
      <c r="AC212" s="31"/>
    </row>
    <row r="213" spans="2:29" ht="21.75" customHeight="1" thickBot="1">
      <c r="B213" s="90"/>
      <c r="C213" s="90"/>
      <c r="D213" s="90"/>
      <c r="E213" s="90"/>
      <c r="F213" s="741" t="s">
        <v>14</v>
      </c>
      <c r="G213" s="742"/>
      <c r="H213" s="742"/>
      <c r="I213" s="743"/>
      <c r="J213" s="741" t="s">
        <v>15</v>
      </c>
      <c r="K213" s="742"/>
      <c r="L213" s="742"/>
      <c r="M213" s="743"/>
      <c r="N213" s="244"/>
      <c r="V213" s="741" t="s">
        <v>262</v>
      </c>
      <c r="W213" s="742"/>
      <c r="X213" s="742"/>
      <c r="Y213" s="743"/>
      <c r="Z213" s="741" t="s">
        <v>15</v>
      </c>
      <c r="AA213" s="742"/>
      <c r="AB213" s="742"/>
      <c r="AC213" s="743"/>
    </row>
    <row r="214" spans="2:29" ht="27.75" customHeight="1" thickBot="1">
      <c r="B214" s="192" t="s">
        <v>16</v>
      </c>
      <c r="C214" s="196" t="s">
        <v>13</v>
      </c>
      <c r="D214" s="194" t="s">
        <v>12</v>
      </c>
      <c r="E214" s="195" t="s">
        <v>11</v>
      </c>
      <c r="F214" s="196" t="s">
        <v>20</v>
      </c>
      <c r="G214" s="194" t="s">
        <v>10</v>
      </c>
      <c r="H214" s="197" t="s">
        <v>9</v>
      </c>
      <c r="I214" s="195" t="s">
        <v>19</v>
      </c>
      <c r="J214" s="196" t="s">
        <v>4</v>
      </c>
      <c r="K214" s="194" t="s">
        <v>5</v>
      </c>
      <c r="L214" s="194" t="s">
        <v>6</v>
      </c>
      <c r="M214" s="195" t="s">
        <v>7</v>
      </c>
      <c r="N214" s="192" t="s">
        <v>8</v>
      </c>
      <c r="V214" s="196" t="s">
        <v>20</v>
      </c>
      <c r="W214" s="194" t="s">
        <v>10</v>
      </c>
      <c r="X214" s="197" t="s">
        <v>9</v>
      </c>
      <c r="Y214" s="195" t="s">
        <v>19</v>
      </c>
      <c r="Z214" s="196" t="s">
        <v>4</v>
      </c>
      <c r="AA214" s="194" t="s">
        <v>5</v>
      </c>
      <c r="AB214" s="194" t="s">
        <v>6</v>
      </c>
      <c r="AC214" s="195" t="s">
        <v>7</v>
      </c>
    </row>
    <row r="215" spans="2:29" ht="21.75" customHeight="1" thickBot="1">
      <c r="B215" s="738" t="s">
        <v>260</v>
      </c>
      <c r="C215" s="739"/>
      <c r="D215" s="739"/>
      <c r="E215" s="739"/>
      <c r="F215" s="739"/>
      <c r="G215" s="739"/>
      <c r="H215" s="739"/>
      <c r="I215" s="739"/>
      <c r="J215" s="739"/>
      <c r="K215" s="739"/>
      <c r="L215" s="739"/>
      <c r="M215" s="739"/>
      <c r="N215" s="739"/>
      <c r="O215" s="739"/>
      <c r="P215" s="739"/>
      <c r="Q215" s="739"/>
      <c r="R215" s="739"/>
      <c r="S215" s="739"/>
      <c r="T215" s="739"/>
      <c r="U215" s="739"/>
      <c r="V215" s="739"/>
      <c r="W215" s="739"/>
      <c r="X215" s="739"/>
      <c r="Y215" s="739"/>
      <c r="Z215" s="739"/>
      <c r="AA215" s="739"/>
      <c r="AB215" s="739"/>
      <c r="AC215" s="740"/>
    </row>
    <row r="216" spans="2:29" ht="21.75" customHeight="1">
      <c r="B216" s="220" t="s">
        <v>206</v>
      </c>
      <c r="C216" s="229"/>
      <c r="D216" s="227"/>
      <c r="E216" s="302"/>
      <c r="F216" s="229"/>
      <c r="G216" s="227"/>
      <c r="H216" s="227"/>
      <c r="I216" s="228"/>
      <c r="J216" s="229"/>
      <c r="K216" s="226"/>
      <c r="L216" s="226"/>
      <c r="M216" s="245"/>
      <c r="N216" s="279"/>
      <c r="V216" s="229"/>
      <c r="W216" s="227"/>
      <c r="X216" s="227"/>
      <c r="Y216" s="228"/>
      <c r="Z216" s="229"/>
      <c r="AA216" s="226"/>
      <c r="AB216" s="226"/>
      <c r="AC216" s="245"/>
    </row>
    <row r="217" spans="2:29" ht="21.75" customHeight="1">
      <c r="B217" s="221" t="s">
        <v>117</v>
      </c>
      <c r="C217" s="233"/>
      <c r="D217" s="231"/>
      <c r="E217" s="294"/>
      <c r="F217" s="233"/>
      <c r="G217" s="231"/>
      <c r="H217" s="231"/>
      <c r="I217" s="228"/>
      <c r="J217" s="229"/>
      <c r="K217" s="226"/>
      <c r="L217" s="226"/>
      <c r="M217" s="245"/>
      <c r="N217" s="280"/>
      <c r="V217" s="233"/>
      <c r="W217" s="231"/>
      <c r="X217" s="231"/>
      <c r="Y217" s="228"/>
      <c r="Z217" s="229"/>
      <c r="AA217" s="226"/>
      <c r="AB217" s="226"/>
      <c r="AC217" s="245"/>
    </row>
    <row r="218" spans="1:29" s="49" customFormat="1" ht="21.75" customHeight="1">
      <c r="A218" s="92"/>
      <c r="B218" s="221" t="s">
        <v>315</v>
      </c>
      <c r="C218" s="250"/>
      <c r="D218" s="205"/>
      <c r="E218" s="290"/>
      <c r="F218" s="250"/>
      <c r="G218" s="205"/>
      <c r="H218" s="205"/>
      <c r="I218" s="249"/>
      <c r="J218" s="252"/>
      <c r="K218" s="199"/>
      <c r="L218" s="199"/>
      <c r="M218" s="254"/>
      <c r="N218" s="281"/>
      <c r="V218" s="250"/>
      <c r="W218" s="205"/>
      <c r="X218" s="205"/>
      <c r="Y218" s="249"/>
      <c r="Z218" s="252"/>
      <c r="AA218" s="199"/>
      <c r="AB218" s="199"/>
      <c r="AC218" s="254"/>
    </row>
    <row r="219" spans="1:29" s="49" customFormat="1" ht="58.5" customHeight="1">
      <c r="A219" s="92"/>
      <c r="B219" s="221" t="s">
        <v>175</v>
      </c>
      <c r="C219" s="252"/>
      <c r="D219" s="200"/>
      <c r="E219" s="287"/>
      <c r="F219" s="252"/>
      <c r="G219" s="200"/>
      <c r="H219" s="200"/>
      <c r="I219" s="288"/>
      <c r="J219" s="252"/>
      <c r="K219" s="199"/>
      <c r="L219" s="199"/>
      <c r="M219" s="254"/>
      <c r="N219" s="289"/>
      <c r="V219" s="252"/>
      <c r="W219" s="200"/>
      <c r="X219" s="200"/>
      <c r="Y219" s="288"/>
      <c r="Z219" s="252"/>
      <c r="AA219" s="199"/>
      <c r="AB219" s="199"/>
      <c r="AC219" s="254"/>
    </row>
    <row r="220" spans="2:29" ht="44.25" customHeight="1" thickBot="1">
      <c r="B220" s="222" t="s">
        <v>280</v>
      </c>
      <c r="C220" s="268"/>
      <c r="D220" s="266"/>
      <c r="E220" s="267"/>
      <c r="F220" s="268"/>
      <c r="G220" s="266"/>
      <c r="H220" s="266"/>
      <c r="I220" s="228"/>
      <c r="J220" s="229"/>
      <c r="K220" s="226"/>
      <c r="L220" s="226"/>
      <c r="M220" s="245"/>
      <c r="N220" s="257"/>
      <c r="V220" s="238"/>
      <c r="W220" s="270"/>
      <c r="X220" s="270"/>
      <c r="Y220" s="240"/>
      <c r="Z220" s="238"/>
      <c r="AA220" s="239"/>
      <c r="AB220" s="239"/>
      <c r="AC220" s="256"/>
    </row>
    <row r="221" spans="2:29" ht="21.75" customHeight="1" thickBot="1">
      <c r="B221" s="223" t="s">
        <v>181</v>
      </c>
      <c r="C221" s="237"/>
      <c r="D221" s="235"/>
      <c r="E221" s="236"/>
      <c r="F221" s="237"/>
      <c r="G221" s="235"/>
      <c r="H221" s="235"/>
      <c r="I221" s="236"/>
      <c r="J221" s="238"/>
      <c r="K221" s="239"/>
      <c r="L221" s="239"/>
      <c r="M221" s="256"/>
      <c r="N221" s="261"/>
      <c r="V221" s="238"/>
      <c r="W221" s="270"/>
      <c r="X221" s="270"/>
      <c r="Y221" s="240"/>
      <c r="Z221" s="229"/>
      <c r="AA221" s="226"/>
      <c r="AB221" s="226"/>
      <c r="AC221" s="245"/>
    </row>
    <row r="222" spans="2:29" ht="21.75" customHeight="1" thickBot="1">
      <c r="B222" s="90"/>
      <c r="C222" s="90"/>
      <c r="D222" s="90"/>
      <c r="E222" s="90"/>
      <c r="F222" s="90"/>
      <c r="G222" s="286"/>
      <c r="H222" s="744" t="s">
        <v>22</v>
      </c>
      <c r="I222" s="745"/>
      <c r="J222" s="10">
        <f>COUNTIF(J216:J221,"X")</f>
        <v>0</v>
      </c>
      <c r="K222" s="11">
        <f>COUNTIF(K216:K221,"X")</f>
        <v>0</v>
      </c>
      <c r="L222" s="45">
        <f>COUNTIF(L216:L221,"X")</f>
        <v>0</v>
      </c>
      <c r="M222" s="12">
        <f>COUNTIF(M216:M221,"X")</f>
        <v>0</v>
      </c>
      <c r="N222" s="244"/>
      <c r="V222" s="242"/>
      <c r="W222" s="291"/>
      <c r="X222" s="744" t="s">
        <v>22</v>
      </c>
      <c r="Y222" s="745"/>
      <c r="Z222" s="10">
        <f>COUNTIF(Z216:Z221,"X")</f>
        <v>0</v>
      </c>
      <c r="AA222" s="11">
        <f>COUNTIF(AA216:AA221,"X")</f>
        <v>0</v>
      </c>
      <c r="AB222" s="45">
        <f>COUNTIF(AB216:AB221,"X")</f>
        <v>0</v>
      </c>
      <c r="AC222" s="12">
        <f>COUNTIF(AC216:AC221,"X")</f>
        <v>0</v>
      </c>
    </row>
    <row r="223" spans="2:29" ht="21.75" customHeight="1" thickBot="1">
      <c r="B223" s="90"/>
      <c r="C223" s="90"/>
      <c r="D223" s="90"/>
      <c r="E223" s="90"/>
      <c r="F223" s="90"/>
      <c r="G223" s="90"/>
      <c r="H223" s="36"/>
      <c r="I223" s="36"/>
      <c r="J223" s="32"/>
      <c r="K223" s="32"/>
      <c r="L223" s="32"/>
      <c r="M223" s="32"/>
      <c r="N223" s="244"/>
      <c r="V223" s="90"/>
      <c r="W223" s="90"/>
      <c r="X223" s="36"/>
      <c r="Y223" s="36"/>
      <c r="Z223" s="32"/>
      <c r="AA223" s="32"/>
      <c r="AB223" s="32"/>
      <c r="AC223" s="32"/>
    </row>
    <row r="224" spans="2:29" ht="21.75" customHeight="1" thickBot="1">
      <c r="B224" s="90"/>
      <c r="C224" s="90"/>
      <c r="D224" s="90"/>
      <c r="E224" s="90"/>
      <c r="F224" s="741" t="s">
        <v>14</v>
      </c>
      <c r="G224" s="742"/>
      <c r="H224" s="742"/>
      <c r="I224" s="743"/>
      <c r="J224" s="741" t="s">
        <v>15</v>
      </c>
      <c r="K224" s="742"/>
      <c r="L224" s="742"/>
      <c r="M224" s="743"/>
      <c r="N224" s="244"/>
      <c r="V224" s="741" t="s">
        <v>262</v>
      </c>
      <c r="W224" s="742"/>
      <c r="X224" s="742"/>
      <c r="Y224" s="743"/>
      <c r="Z224" s="741" t="s">
        <v>15</v>
      </c>
      <c r="AA224" s="742"/>
      <c r="AB224" s="742"/>
      <c r="AC224" s="743"/>
    </row>
    <row r="225" spans="2:29" ht="27.75" customHeight="1" thickBot="1">
      <c r="B225" s="192" t="s">
        <v>16</v>
      </c>
      <c r="C225" s="196" t="s">
        <v>13</v>
      </c>
      <c r="D225" s="194" t="s">
        <v>12</v>
      </c>
      <c r="E225" s="195" t="s">
        <v>11</v>
      </c>
      <c r="F225" s="196" t="s">
        <v>20</v>
      </c>
      <c r="G225" s="194" t="s">
        <v>10</v>
      </c>
      <c r="H225" s="197" t="s">
        <v>9</v>
      </c>
      <c r="I225" s="195" t="s">
        <v>19</v>
      </c>
      <c r="J225" s="196" t="s">
        <v>4</v>
      </c>
      <c r="K225" s="194" t="s">
        <v>5</v>
      </c>
      <c r="L225" s="194" t="s">
        <v>6</v>
      </c>
      <c r="M225" s="195" t="s">
        <v>7</v>
      </c>
      <c r="N225" s="192" t="s">
        <v>8</v>
      </c>
      <c r="V225" s="196" t="s">
        <v>20</v>
      </c>
      <c r="W225" s="194" t="s">
        <v>10</v>
      </c>
      <c r="X225" s="197" t="s">
        <v>9</v>
      </c>
      <c r="Y225" s="195" t="s">
        <v>19</v>
      </c>
      <c r="Z225" s="196" t="s">
        <v>4</v>
      </c>
      <c r="AA225" s="194" t="s">
        <v>5</v>
      </c>
      <c r="AB225" s="194" t="s">
        <v>6</v>
      </c>
      <c r="AC225" s="195" t="s">
        <v>7</v>
      </c>
    </row>
    <row r="226" spans="2:29" ht="21.75" customHeight="1" thickBot="1">
      <c r="B226" s="738" t="s">
        <v>261</v>
      </c>
      <c r="C226" s="739"/>
      <c r="D226" s="739"/>
      <c r="E226" s="739"/>
      <c r="F226" s="739"/>
      <c r="G226" s="739"/>
      <c r="H226" s="739"/>
      <c r="I226" s="739"/>
      <c r="J226" s="739"/>
      <c r="K226" s="739"/>
      <c r="L226" s="739"/>
      <c r="M226" s="739"/>
      <c r="N226" s="739"/>
      <c r="O226" s="739"/>
      <c r="P226" s="739"/>
      <c r="Q226" s="739"/>
      <c r="R226" s="739"/>
      <c r="S226" s="739"/>
      <c r="T226" s="739"/>
      <c r="U226" s="739"/>
      <c r="V226" s="739"/>
      <c r="W226" s="739"/>
      <c r="X226" s="739"/>
      <c r="Y226" s="739"/>
      <c r="Z226" s="739"/>
      <c r="AA226" s="739"/>
      <c r="AB226" s="739"/>
      <c r="AC226" s="740"/>
    </row>
    <row r="227" spans="2:29" ht="21.75" customHeight="1">
      <c r="B227" s="220" t="s">
        <v>119</v>
      </c>
      <c r="C227" s="229"/>
      <c r="D227" s="227"/>
      <c r="E227" s="302"/>
      <c r="F227" s="229"/>
      <c r="G227" s="227"/>
      <c r="H227" s="227"/>
      <c r="I227" s="228"/>
      <c r="J227" s="229"/>
      <c r="K227" s="226"/>
      <c r="L227" s="226"/>
      <c r="M227" s="245"/>
      <c r="N227" s="279"/>
      <c r="V227" s="229"/>
      <c r="W227" s="227"/>
      <c r="X227" s="227"/>
      <c r="Y227" s="228"/>
      <c r="Z227" s="229"/>
      <c r="AA227" s="226"/>
      <c r="AB227" s="226"/>
      <c r="AC227" s="245"/>
    </row>
    <row r="228" spans="2:29" ht="21.75" customHeight="1">
      <c r="B228" s="221" t="s">
        <v>120</v>
      </c>
      <c r="C228" s="233"/>
      <c r="D228" s="231"/>
      <c r="E228" s="294"/>
      <c r="F228" s="233"/>
      <c r="G228" s="231"/>
      <c r="H228" s="231"/>
      <c r="I228" s="232"/>
      <c r="J228" s="229"/>
      <c r="K228" s="226"/>
      <c r="L228" s="226"/>
      <c r="M228" s="245"/>
      <c r="N228" s="279"/>
      <c r="V228" s="233"/>
      <c r="W228" s="231"/>
      <c r="X228" s="231"/>
      <c r="Y228" s="232"/>
      <c r="Z228" s="229"/>
      <c r="AA228" s="226"/>
      <c r="AB228" s="226"/>
      <c r="AC228" s="245"/>
    </row>
    <row r="229" spans="2:29" ht="21.75" customHeight="1">
      <c r="B229" s="258"/>
      <c r="C229" s="233"/>
      <c r="D229" s="231"/>
      <c r="E229" s="294"/>
      <c r="F229" s="233"/>
      <c r="G229" s="231"/>
      <c r="H229" s="231"/>
      <c r="I229" s="232"/>
      <c r="J229" s="229"/>
      <c r="K229" s="226"/>
      <c r="L229" s="226"/>
      <c r="M229" s="245"/>
      <c r="N229" s="298"/>
      <c r="V229" s="233"/>
      <c r="W229" s="231"/>
      <c r="X229" s="231"/>
      <c r="Y229" s="232"/>
      <c r="Z229" s="229"/>
      <c r="AA229" s="226"/>
      <c r="AB229" s="226"/>
      <c r="AC229" s="245"/>
    </row>
    <row r="230" spans="2:29" ht="21.75" customHeight="1">
      <c r="B230" s="323"/>
      <c r="C230" s="268"/>
      <c r="D230" s="266"/>
      <c r="E230" s="267"/>
      <c r="F230" s="268"/>
      <c r="G230" s="266"/>
      <c r="H230" s="266"/>
      <c r="I230" s="232"/>
      <c r="J230" s="229"/>
      <c r="K230" s="226"/>
      <c r="L230" s="226"/>
      <c r="M230" s="245"/>
      <c r="N230" s="257"/>
      <c r="V230" s="268"/>
      <c r="W230" s="266"/>
      <c r="X230" s="266"/>
      <c r="Y230" s="232"/>
      <c r="Z230" s="229"/>
      <c r="AA230" s="226"/>
      <c r="AB230" s="226"/>
      <c r="AC230" s="245"/>
    </row>
    <row r="231" spans="2:29" ht="21.75" customHeight="1" thickBot="1">
      <c r="B231" s="260"/>
      <c r="C231" s="237"/>
      <c r="D231" s="235"/>
      <c r="E231" s="236"/>
      <c r="F231" s="237"/>
      <c r="G231" s="235"/>
      <c r="H231" s="235"/>
      <c r="I231" s="236"/>
      <c r="J231" s="238" t="str">
        <f>IF($I231&gt;0,(IF($I231&lt;4,"X",""))," ")</f>
        <v> </v>
      </c>
      <c r="K231" s="239" t="str">
        <f>IF($I231&gt;3,(IF($I231&lt;6,"X",""))," ")</f>
        <v> </v>
      </c>
      <c r="L231" s="239" t="str">
        <f>IF($I231&gt;5,(IF($I231&lt;8,"X",""))," ")</f>
        <v> </v>
      </c>
      <c r="M231" s="256" t="str">
        <f>IF($I231&gt;7,(IF($I231&lt;12,"X",""))," ")</f>
        <v> </v>
      </c>
      <c r="N231" s="261"/>
      <c r="V231" s="237"/>
      <c r="W231" s="235"/>
      <c r="X231" s="235"/>
      <c r="Y231" s="236"/>
      <c r="Z231" s="238" t="str">
        <f>IF($I231&gt;0,(IF($I231&lt;4,"X",""))," ")</f>
        <v> </v>
      </c>
      <c r="AA231" s="239" t="str">
        <f>IF($I231&gt;3,(IF($I231&lt;6,"X",""))," ")</f>
        <v> </v>
      </c>
      <c r="AB231" s="239" t="str">
        <f>IF($I231&gt;5,(IF($I231&lt;8,"X",""))," ")</f>
        <v> </v>
      </c>
      <c r="AC231" s="256" t="str">
        <f>IF($I231&gt;7,(IF($I231&lt;12,"X",""))," ")</f>
        <v> </v>
      </c>
    </row>
    <row r="232" spans="2:29" ht="21.75" customHeight="1" thickBot="1">
      <c r="B232" s="90"/>
      <c r="C232" s="90"/>
      <c r="D232" s="90"/>
      <c r="E232" s="90"/>
      <c r="F232" s="90"/>
      <c r="G232" s="90"/>
      <c r="H232" s="744" t="s">
        <v>22</v>
      </c>
      <c r="I232" s="745"/>
      <c r="J232" s="10">
        <f>COUNTIF(J227:J231,"X")</f>
        <v>0</v>
      </c>
      <c r="K232" s="11">
        <f>COUNTIF(K227:K231,"X")</f>
        <v>0</v>
      </c>
      <c r="L232" s="45">
        <f>COUNTIF(L227:L231,"X")</f>
        <v>0</v>
      </c>
      <c r="M232" s="12">
        <f>COUNTIF(M227:M231,"X")</f>
        <v>0</v>
      </c>
      <c r="N232" s="244"/>
      <c r="V232" s="90"/>
      <c r="W232" s="90"/>
      <c r="X232" s="744" t="s">
        <v>22</v>
      </c>
      <c r="Y232" s="745"/>
      <c r="Z232" s="10">
        <f>COUNTIF(Z227:Z231,"X")</f>
        <v>0</v>
      </c>
      <c r="AA232" s="11">
        <f>COUNTIF(AA227:AA231,"X")</f>
        <v>0</v>
      </c>
      <c r="AB232" s="45">
        <f>COUNTIF(AB227:AB231,"X")</f>
        <v>0</v>
      </c>
      <c r="AC232" s="12">
        <f>COUNTIF(AC227:AC231,"X")</f>
        <v>0</v>
      </c>
    </row>
    <row r="233" spans="4:5" ht="21.75" customHeight="1" thickBot="1">
      <c r="D233" s="13"/>
      <c r="E233" s="13"/>
    </row>
    <row r="234" spans="2:29" ht="21.75" customHeight="1" thickBot="1">
      <c r="B234" s="90"/>
      <c r="C234" s="90"/>
      <c r="D234" s="90"/>
      <c r="E234" s="90"/>
      <c r="F234" s="741" t="s">
        <v>14</v>
      </c>
      <c r="G234" s="742"/>
      <c r="H234" s="742"/>
      <c r="I234" s="743"/>
      <c r="J234" s="741" t="s">
        <v>15</v>
      </c>
      <c r="K234" s="742"/>
      <c r="L234" s="742"/>
      <c r="M234" s="743"/>
      <c r="N234" s="244"/>
      <c r="V234" s="741" t="s">
        <v>262</v>
      </c>
      <c r="W234" s="742"/>
      <c r="X234" s="742"/>
      <c r="Y234" s="743"/>
      <c r="Z234" s="741" t="s">
        <v>15</v>
      </c>
      <c r="AA234" s="742"/>
      <c r="AB234" s="742"/>
      <c r="AC234" s="743"/>
    </row>
    <row r="235" spans="2:29" ht="27.75" customHeight="1" thickBot="1">
      <c r="B235" s="192" t="s">
        <v>16</v>
      </c>
      <c r="C235" s="196" t="s">
        <v>13</v>
      </c>
      <c r="D235" s="194" t="s">
        <v>12</v>
      </c>
      <c r="E235" s="195" t="s">
        <v>11</v>
      </c>
      <c r="F235" s="196" t="s">
        <v>20</v>
      </c>
      <c r="G235" s="194" t="s">
        <v>10</v>
      </c>
      <c r="H235" s="197" t="s">
        <v>9</v>
      </c>
      <c r="I235" s="195" t="s">
        <v>19</v>
      </c>
      <c r="J235" s="196" t="s">
        <v>4</v>
      </c>
      <c r="K235" s="194" t="s">
        <v>5</v>
      </c>
      <c r="L235" s="194" t="s">
        <v>6</v>
      </c>
      <c r="M235" s="195" t="s">
        <v>7</v>
      </c>
      <c r="N235" s="9" t="s">
        <v>8</v>
      </c>
      <c r="V235" s="196" t="s">
        <v>20</v>
      </c>
      <c r="W235" s="194" t="s">
        <v>10</v>
      </c>
      <c r="X235" s="197" t="s">
        <v>9</v>
      </c>
      <c r="Y235" s="195" t="s">
        <v>19</v>
      </c>
      <c r="Z235" s="196" t="s">
        <v>4</v>
      </c>
      <c r="AA235" s="194" t="s">
        <v>5</v>
      </c>
      <c r="AB235" s="194" t="s">
        <v>6</v>
      </c>
      <c r="AC235" s="195" t="s">
        <v>7</v>
      </c>
    </row>
    <row r="236" spans="2:29" ht="21.75" customHeight="1" thickBot="1">
      <c r="B236" s="738" t="s">
        <v>126</v>
      </c>
      <c r="C236" s="739"/>
      <c r="D236" s="739"/>
      <c r="E236" s="739"/>
      <c r="F236" s="739"/>
      <c r="G236" s="739"/>
      <c r="H236" s="739"/>
      <c r="I236" s="739"/>
      <c r="J236" s="739"/>
      <c r="K236" s="739"/>
      <c r="L236" s="739"/>
      <c r="M236" s="739"/>
      <c r="N236" s="739"/>
      <c r="O236" s="739"/>
      <c r="P236" s="739"/>
      <c r="Q236" s="739"/>
      <c r="R236" s="739"/>
      <c r="S236" s="739"/>
      <c r="T236" s="739"/>
      <c r="U236" s="739"/>
      <c r="V236" s="739"/>
      <c r="W236" s="739"/>
      <c r="X236" s="739"/>
      <c r="Y236" s="739"/>
      <c r="Z236" s="739"/>
      <c r="AA236" s="739"/>
      <c r="AB236" s="739"/>
      <c r="AC236" s="740"/>
    </row>
    <row r="237" spans="1:29" s="49" customFormat="1" ht="45.75" customHeight="1">
      <c r="A237" s="92"/>
      <c r="B237" s="220" t="s">
        <v>127</v>
      </c>
      <c r="C237" s="252"/>
      <c r="D237" s="200"/>
      <c r="E237" s="287"/>
      <c r="F237" s="252"/>
      <c r="G237" s="200"/>
      <c r="H237" s="200"/>
      <c r="I237" s="288"/>
      <c r="J237" s="252"/>
      <c r="K237" s="199"/>
      <c r="L237" s="199"/>
      <c r="M237" s="254"/>
      <c r="N237" s="289"/>
      <c r="V237" s="252"/>
      <c r="W237" s="200"/>
      <c r="X237" s="200"/>
      <c r="Y237" s="288"/>
      <c r="Z237" s="252"/>
      <c r="AA237" s="199"/>
      <c r="AB237" s="199"/>
      <c r="AC237" s="254"/>
    </row>
    <row r="238" spans="2:29" ht="21.75" customHeight="1">
      <c r="B238" s="221" t="s">
        <v>228</v>
      </c>
      <c r="C238" s="233"/>
      <c r="D238" s="231"/>
      <c r="E238" s="294"/>
      <c r="F238" s="233"/>
      <c r="G238" s="231"/>
      <c r="H238" s="231"/>
      <c r="I238" s="232"/>
      <c r="J238" s="229"/>
      <c r="K238" s="226"/>
      <c r="L238" s="226"/>
      <c r="M238" s="245"/>
      <c r="N238" s="279"/>
      <c r="V238" s="233"/>
      <c r="W238" s="231"/>
      <c r="X238" s="231"/>
      <c r="Y238" s="232"/>
      <c r="Z238" s="229"/>
      <c r="AA238" s="226"/>
      <c r="AB238" s="226"/>
      <c r="AC238" s="245"/>
    </row>
    <row r="239" spans="2:29" ht="21.75" customHeight="1">
      <c r="B239" s="258"/>
      <c r="C239" s="233"/>
      <c r="D239" s="231"/>
      <c r="E239" s="294"/>
      <c r="F239" s="233"/>
      <c r="G239" s="231"/>
      <c r="H239" s="231"/>
      <c r="I239" s="232"/>
      <c r="J239" s="229"/>
      <c r="K239" s="226"/>
      <c r="L239" s="226"/>
      <c r="M239" s="245"/>
      <c r="N239" s="298"/>
      <c r="V239" s="233"/>
      <c r="W239" s="231"/>
      <c r="X239" s="231"/>
      <c r="Y239" s="232"/>
      <c r="Z239" s="229"/>
      <c r="AA239" s="226"/>
      <c r="AB239" s="226"/>
      <c r="AC239" s="245"/>
    </row>
    <row r="240" spans="2:29" ht="21.75" customHeight="1">
      <c r="B240" s="323"/>
      <c r="C240" s="268"/>
      <c r="D240" s="266"/>
      <c r="E240" s="267"/>
      <c r="F240" s="268"/>
      <c r="G240" s="266"/>
      <c r="H240" s="266"/>
      <c r="I240" s="232"/>
      <c r="J240" s="229"/>
      <c r="K240" s="226"/>
      <c r="L240" s="226"/>
      <c r="M240" s="245"/>
      <c r="N240" s="257"/>
      <c r="V240" s="268"/>
      <c r="W240" s="266"/>
      <c r="X240" s="266"/>
      <c r="Y240" s="232"/>
      <c r="Z240" s="229"/>
      <c r="AA240" s="226"/>
      <c r="AB240" s="226"/>
      <c r="AC240" s="245"/>
    </row>
    <row r="241" spans="2:29" ht="21.75" customHeight="1" thickBot="1">
      <c r="B241" s="260"/>
      <c r="C241" s="237"/>
      <c r="D241" s="235"/>
      <c r="E241" s="236"/>
      <c r="F241" s="237"/>
      <c r="G241" s="235"/>
      <c r="H241" s="235"/>
      <c r="I241" s="236"/>
      <c r="J241" s="238"/>
      <c r="K241" s="239"/>
      <c r="L241" s="239"/>
      <c r="M241" s="256"/>
      <c r="N241" s="261"/>
      <c r="V241" s="237"/>
      <c r="W241" s="235"/>
      <c r="X241" s="235"/>
      <c r="Y241" s="236"/>
      <c r="Z241" s="229"/>
      <c r="AA241" s="226"/>
      <c r="AB241" s="226"/>
      <c r="AC241" s="245"/>
    </row>
    <row r="242" spans="2:29" ht="21.75" customHeight="1" thickBot="1">
      <c r="B242" s="90"/>
      <c r="C242" s="90"/>
      <c r="D242" s="90"/>
      <c r="E242" s="90"/>
      <c r="F242" s="90"/>
      <c r="G242" s="90"/>
      <c r="H242" s="744" t="s">
        <v>22</v>
      </c>
      <c r="I242" s="745"/>
      <c r="J242" s="10">
        <f>COUNTIF(J237:J241,"X")</f>
        <v>0</v>
      </c>
      <c r="K242" s="11">
        <f>COUNTIF(K237:K241,"X")</f>
        <v>0</v>
      </c>
      <c r="L242" s="45">
        <f>COUNTIF(L237:L241,"X")</f>
        <v>0</v>
      </c>
      <c r="M242" s="12">
        <f>COUNTIF(M237:M241,"X")</f>
        <v>0</v>
      </c>
      <c r="N242" s="244"/>
      <c r="V242" s="242"/>
      <c r="W242" s="242"/>
      <c r="X242" s="744" t="s">
        <v>22</v>
      </c>
      <c r="Y242" s="745"/>
      <c r="Z242" s="10">
        <f>COUNTIF(Z237:Z241,"X")</f>
        <v>0</v>
      </c>
      <c r="AA242" s="11">
        <f>COUNTIF(AA237:AA241,"X")</f>
        <v>0</v>
      </c>
      <c r="AB242" s="45">
        <f>COUNTIF(AB237:AB241,"X")</f>
        <v>0</v>
      </c>
      <c r="AC242" s="12">
        <f>COUNTIF(AC237:AC241,"X")</f>
        <v>0</v>
      </c>
    </row>
    <row r="243" spans="4:5" ht="21.75" customHeight="1" thickBot="1">
      <c r="D243" s="13"/>
      <c r="E243" s="13"/>
    </row>
    <row r="244" spans="3:29" ht="16.5" customHeight="1" thickBot="1">
      <c r="C244" s="90"/>
      <c r="D244" s="90"/>
      <c r="E244" s="90"/>
      <c r="F244" s="741" t="s">
        <v>14</v>
      </c>
      <c r="G244" s="742"/>
      <c r="H244" s="742"/>
      <c r="I244" s="743"/>
      <c r="J244" s="741" t="s">
        <v>15</v>
      </c>
      <c r="K244" s="742"/>
      <c r="L244" s="742"/>
      <c r="M244" s="743"/>
      <c r="N244" s="244"/>
      <c r="V244" s="741" t="s">
        <v>262</v>
      </c>
      <c r="W244" s="742"/>
      <c r="X244" s="742"/>
      <c r="Y244" s="743"/>
      <c r="Z244" s="741" t="s">
        <v>15</v>
      </c>
      <c r="AA244" s="742"/>
      <c r="AB244" s="742"/>
      <c r="AC244" s="743"/>
    </row>
    <row r="245" spans="3:29" ht="16.5" thickBot="1">
      <c r="C245" s="196" t="s">
        <v>13</v>
      </c>
      <c r="D245" s="194" t="s">
        <v>12</v>
      </c>
      <c r="E245" s="195" t="s">
        <v>11</v>
      </c>
      <c r="F245" s="196" t="s">
        <v>20</v>
      </c>
      <c r="G245" s="194" t="s">
        <v>10</v>
      </c>
      <c r="H245" s="197" t="s">
        <v>9</v>
      </c>
      <c r="I245" s="195" t="s">
        <v>19</v>
      </c>
      <c r="J245" s="196" t="s">
        <v>4</v>
      </c>
      <c r="K245" s="194" t="s">
        <v>5</v>
      </c>
      <c r="L245" s="194" t="s">
        <v>6</v>
      </c>
      <c r="M245" s="195" t="s">
        <v>7</v>
      </c>
      <c r="N245" s="9" t="s">
        <v>8</v>
      </c>
      <c r="V245" s="196" t="s">
        <v>20</v>
      </c>
      <c r="W245" s="194" t="s">
        <v>10</v>
      </c>
      <c r="X245" s="197" t="s">
        <v>9</v>
      </c>
      <c r="Y245" s="195" t="s">
        <v>19</v>
      </c>
      <c r="Z245" s="196" t="s">
        <v>4</v>
      </c>
      <c r="AA245" s="194" t="s">
        <v>5</v>
      </c>
      <c r="AB245" s="194" t="s">
        <v>6</v>
      </c>
      <c r="AC245" s="195" t="s">
        <v>7</v>
      </c>
    </row>
    <row r="246" spans="1:29" ht="21.75" customHeight="1" thickBot="1">
      <c r="A246" s="1"/>
      <c r="B246" s="738" t="s">
        <v>171</v>
      </c>
      <c r="C246" s="739"/>
      <c r="D246" s="739"/>
      <c r="E246" s="739"/>
      <c r="F246" s="739"/>
      <c r="G246" s="739"/>
      <c r="H246" s="739"/>
      <c r="I246" s="739"/>
      <c r="J246" s="739"/>
      <c r="K246" s="739"/>
      <c r="L246" s="739"/>
      <c r="M246" s="739"/>
      <c r="N246" s="739"/>
      <c r="O246" s="739"/>
      <c r="P246" s="739"/>
      <c r="Q246" s="739"/>
      <c r="R246" s="739"/>
      <c r="S246" s="739"/>
      <c r="T246" s="739"/>
      <c r="U246" s="739"/>
      <c r="V246" s="739"/>
      <c r="W246" s="739"/>
      <c r="X246" s="739"/>
      <c r="Y246" s="739"/>
      <c r="Z246" s="739"/>
      <c r="AA246" s="739"/>
      <c r="AB246" s="739"/>
      <c r="AC246" s="740"/>
    </row>
    <row r="247" spans="2:29" ht="40.5" customHeight="1">
      <c r="B247" s="203" t="s">
        <v>186</v>
      </c>
      <c r="C247" s="252"/>
      <c r="D247" s="200"/>
      <c r="E247" s="287"/>
      <c r="F247" s="252"/>
      <c r="G247" s="200"/>
      <c r="H247" s="200"/>
      <c r="I247" s="288"/>
      <c r="J247" s="252"/>
      <c r="K247" s="199"/>
      <c r="L247" s="199"/>
      <c r="M247" s="254"/>
      <c r="N247" s="155"/>
      <c r="V247" s="252"/>
      <c r="W247" s="200"/>
      <c r="X247" s="200"/>
      <c r="Y247" s="288"/>
      <c r="Z247" s="252"/>
      <c r="AA247" s="199"/>
      <c r="AB247" s="199"/>
      <c r="AC247" s="254"/>
    </row>
    <row r="248" spans="2:29" ht="40.5" customHeight="1">
      <c r="B248" s="224" t="s">
        <v>187</v>
      </c>
      <c r="C248" s="233"/>
      <c r="D248" s="231"/>
      <c r="E248" s="294"/>
      <c r="F248" s="233"/>
      <c r="G248" s="231"/>
      <c r="H248" s="231"/>
      <c r="I248" s="232"/>
      <c r="J248" s="229"/>
      <c r="K248" s="226"/>
      <c r="L248" s="226"/>
      <c r="M248" s="245"/>
      <c r="N248" s="183"/>
      <c r="V248" s="233"/>
      <c r="W248" s="231"/>
      <c r="X248" s="231"/>
      <c r="Y248" s="232"/>
      <c r="Z248" s="229"/>
      <c r="AA248" s="226"/>
      <c r="AB248" s="226"/>
      <c r="AC248" s="245"/>
    </row>
    <row r="249" spans="2:29" ht="40.5" customHeight="1">
      <c r="B249" s="224" t="s">
        <v>188</v>
      </c>
      <c r="C249" s="233"/>
      <c r="D249" s="231"/>
      <c r="E249" s="294"/>
      <c r="F249" s="233"/>
      <c r="G249" s="231"/>
      <c r="H249" s="231"/>
      <c r="I249" s="232"/>
      <c r="J249" s="229"/>
      <c r="K249" s="226"/>
      <c r="L249" s="226"/>
      <c r="M249" s="245"/>
      <c r="N249" s="269"/>
      <c r="V249" s="233"/>
      <c r="W249" s="231"/>
      <c r="X249" s="231"/>
      <c r="Y249" s="232"/>
      <c r="Z249" s="229"/>
      <c r="AA249" s="226"/>
      <c r="AB249" s="226"/>
      <c r="AC249" s="245"/>
    </row>
    <row r="250" spans="2:29" ht="40.5" customHeight="1">
      <c r="B250" s="224" t="s">
        <v>189</v>
      </c>
      <c r="C250" s="268"/>
      <c r="D250" s="266"/>
      <c r="E250" s="267"/>
      <c r="F250" s="268"/>
      <c r="G250" s="266"/>
      <c r="H250" s="266"/>
      <c r="I250" s="232"/>
      <c r="J250" s="229"/>
      <c r="K250" s="226"/>
      <c r="L250" s="226"/>
      <c r="M250" s="245"/>
      <c r="N250" s="257"/>
      <c r="V250" s="268"/>
      <c r="W250" s="266"/>
      <c r="X250" s="266"/>
      <c r="Y250" s="232"/>
      <c r="Z250" s="229"/>
      <c r="AA250" s="226"/>
      <c r="AB250" s="226"/>
      <c r="AC250" s="245"/>
    </row>
    <row r="251" spans="2:29" ht="40.5" customHeight="1" thickBot="1">
      <c r="B251" s="94" t="s">
        <v>190</v>
      </c>
      <c r="C251" s="237"/>
      <c r="D251" s="235"/>
      <c r="E251" s="236"/>
      <c r="F251" s="237"/>
      <c r="G251" s="235"/>
      <c r="H251" s="235"/>
      <c r="I251" s="236"/>
      <c r="J251" s="229"/>
      <c r="K251" s="226"/>
      <c r="L251" s="226"/>
      <c r="M251" s="245"/>
      <c r="N251" s="261"/>
      <c r="V251" s="237"/>
      <c r="W251" s="235"/>
      <c r="X251" s="235"/>
      <c r="Y251" s="236"/>
      <c r="Z251" s="229"/>
      <c r="AA251" s="226"/>
      <c r="AB251" s="226"/>
      <c r="AC251" s="245"/>
    </row>
    <row r="252" spans="2:29" ht="21.75" customHeight="1" thickBot="1">
      <c r="B252" s="242"/>
      <c r="C252" s="242"/>
      <c r="D252" s="242"/>
      <c r="E252" s="242"/>
      <c r="F252" s="242"/>
      <c r="G252" s="242"/>
      <c r="H252" s="744" t="s">
        <v>22</v>
      </c>
      <c r="I252" s="745"/>
      <c r="J252" s="10">
        <f>COUNTIF(J247:J251,"X")</f>
        <v>0</v>
      </c>
      <c r="K252" s="11">
        <f>COUNTIF(K247:K251,"X")</f>
        <v>0</v>
      </c>
      <c r="L252" s="45">
        <f>COUNTIF(L247:L251,"X")</f>
        <v>0</v>
      </c>
      <c r="M252" s="12">
        <f>COUNTIF(M247:M251,"X")</f>
        <v>0</v>
      </c>
      <c r="N252" s="243"/>
      <c r="V252" s="242"/>
      <c r="W252" s="242"/>
      <c r="X252" s="744" t="s">
        <v>22</v>
      </c>
      <c r="Y252" s="745"/>
      <c r="Z252" s="10">
        <f>COUNTIF(Z247:Z251,"X")</f>
        <v>0</v>
      </c>
      <c r="AA252" s="11">
        <f>COUNTIF(AA247:AA251,"X")</f>
        <v>0</v>
      </c>
      <c r="AB252" s="45">
        <f>COUNTIF(AB247:AB251,"X")</f>
        <v>0</v>
      </c>
      <c r="AC252" s="12">
        <f>COUNTIF(AC247:AC251,"X")</f>
        <v>0</v>
      </c>
    </row>
    <row r="253" spans="4:5" ht="15.75" thickBot="1">
      <c r="D253" s="13"/>
      <c r="E253" s="13"/>
    </row>
    <row r="254" spans="3:29" ht="16.5" thickBot="1">
      <c r="C254" s="90"/>
      <c r="D254" s="90"/>
      <c r="E254" s="90"/>
      <c r="F254" s="741" t="s">
        <v>14</v>
      </c>
      <c r="G254" s="742"/>
      <c r="H254" s="742"/>
      <c r="I254" s="743"/>
      <c r="J254" s="741" t="s">
        <v>15</v>
      </c>
      <c r="K254" s="742"/>
      <c r="L254" s="742"/>
      <c r="M254" s="743"/>
      <c r="N254" s="244"/>
      <c r="V254" s="741" t="s">
        <v>262</v>
      </c>
      <c r="W254" s="742"/>
      <c r="X254" s="742"/>
      <c r="Y254" s="743"/>
      <c r="Z254" s="741" t="s">
        <v>15</v>
      </c>
      <c r="AA254" s="742"/>
      <c r="AB254" s="742"/>
      <c r="AC254" s="743"/>
    </row>
    <row r="255" spans="3:29" ht="16.5" thickBot="1">
      <c r="C255" s="196" t="s">
        <v>13</v>
      </c>
      <c r="D255" s="194" t="s">
        <v>12</v>
      </c>
      <c r="E255" s="195" t="s">
        <v>11</v>
      </c>
      <c r="F255" s="196" t="s">
        <v>20</v>
      </c>
      <c r="G255" s="194" t="s">
        <v>10</v>
      </c>
      <c r="H255" s="197" t="s">
        <v>9</v>
      </c>
      <c r="I255" s="195" t="s">
        <v>19</v>
      </c>
      <c r="J255" s="196" t="s">
        <v>4</v>
      </c>
      <c r="K255" s="194" t="s">
        <v>5</v>
      </c>
      <c r="L255" s="194" t="s">
        <v>6</v>
      </c>
      <c r="M255" s="195" t="s">
        <v>7</v>
      </c>
      <c r="N255" s="9" t="s">
        <v>8</v>
      </c>
      <c r="V255" s="196" t="s">
        <v>20</v>
      </c>
      <c r="W255" s="194" t="s">
        <v>10</v>
      </c>
      <c r="X255" s="197" t="s">
        <v>9</v>
      </c>
      <c r="Y255" s="195" t="s">
        <v>19</v>
      </c>
      <c r="Z255" s="196" t="s">
        <v>4</v>
      </c>
      <c r="AA255" s="194" t="s">
        <v>5</v>
      </c>
      <c r="AB255" s="194" t="s">
        <v>6</v>
      </c>
      <c r="AC255" s="195" t="s">
        <v>7</v>
      </c>
    </row>
    <row r="256" spans="1:29" ht="16.5" customHeight="1" thickBot="1">
      <c r="A256" s="1"/>
      <c r="B256" s="738" t="s">
        <v>198</v>
      </c>
      <c r="C256" s="739"/>
      <c r="D256" s="739"/>
      <c r="E256" s="739"/>
      <c r="F256" s="739"/>
      <c r="G256" s="739"/>
      <c r="H256" s="739"/>
      <c r="I256" s="739"/>
      <c r="J256" s="739"/>
      <c r="K256" s="739"/>
      <c r="L256" s="739"/>
      <c r="M256" s="739"/>
      <c r="N256" s="739"/>
      <c r="O256" s="739"/>
      <c r="P256" s="739"/>
      <c r="Q256" s="739"/>
      <c r="R256" s="739"/>
      <c r="S256" s="739"/>
      <c r="T256" s="739"/>
      <c r="U256" s="739"/>
      <c r="V256" s="739"/>
      <c r="W256" s="739"/>
      <c r="X256" s="739"/>
      <c r="Y256" s="739"/>
      <c r="Z256" s="739"/>
      <c r="AA256" s="739"/>
      <c r="AB256" s="739"/>
      <c r="AC256" s="740"/>
    </row>
    <row r="257" spans="2:29" ht="30" customHeight="1">
      <c r="B257" s="203" t="s">
        <v>191</v>
      </c>
      <c r="C257" s="216"/>
      <c r="D257" s="217"/>
      <c r="E257" s="747" t="s">
        <v>192</v>
      </c>
      <c r="F257" s="748"/>
      <c r="G257" s="748"/>
      <c r="H257" s="748"/>
      <c r="I257" s="748"/>
      <c r="J257" s="748"/>
      <c r="K257" s="748"/>
      <c r="L257" s="748"/>
      <c r="M257" s="748"/>
      <c r="N257" s="749"/>
      <c r="O257" s="100"/>
      <c r="P257" s="100"/>
      <c r="Q257" s="100"/>
      <c r="R257" s="100"/>
      <c r="S257" s="100"/>
      <c r="T257" s="100"/>
      <c r="U257" s="100"/>
      <c r="V257" s="206"/>
      <c r="W257" s="162"/>
      <c r="X257" s="162"/>
      <c r="Y257" s="324"/>
      <c r="Z257" s="206"/>
      <c r="AA257" s="172"/>
      <c r="AB257" s="172"/>
      <c r="AC257" s="325"/>
    </row>
    <row r="258" spans="2:29" ht="114.75" customHeight="1" thickBot="1">
      <c r="B258" s="94" t="s">
        <v>193</v>
      </c>
      <c r="C258" s="89"/>
      <c r="D258" s="96"/>
      <c r="E258" s="750"/>
      <c r="F258" s="751"/>
      <c r="G258" s="751"/>
      <c r="H258" s="751"/>
      <c r="I258" s="751"/>
      <c r="J258" s="751"/>
      <c r="K258" s="751"/>
      <c r="L258" s="751"/>
      <c r="M258" s="751"/>
      <c r="N258" s="752"/>
      <c r="O258" s="100"/>
      <c r="P258" s="100"/>
      <c r="Q258" s="100"/>
      <c r="R258" s="100"/>
      <c r="S258" s="100"/>
      <c r="T258" s="100"/>
      <c r="U258" s="100"/>
      <c r="V258" s="237"/>
      <c r="W258" s="235"/>
      <c r="X258" s="235"/>
      <c r="Y258" s="236"/>
      <c r="Z258" s="238"/>
      <c r="AA258" s="239"/>
      <c r="AB258" s="239"/>
      <c r="AC258" s="256"/>
    </row>
    <row r="259" spans="1:29" ht="16.5" thickBot="1">
      <c r="A259" s="91"/>
      <c r="B259" s="90"/>
      <c r="C259" s="90"/>
      <c r="D259" s="90"/>
      <c r="E259" s="744" t="s">
        <v>177</v>
      </c>
      <c r="F259" s="746"/>
      <c r="G259" s="746"/>
      <c r="H259" s="746"/>
      <c r="I259" s="745"/>
      <c r="J259" s="97">
        <f>IF(MAX(I257:I258)=1,"X","")</f>
      </c>
      <c r="K259" s="98">
        <f>IF(MAX(I257:I258)=2,"X","")</f>
      </c>
      <c r="L259" s="97">
        <f>IF(MAX(I257:I258)=3,"X","")</f>
      </c>
      <c r="M259" s="98">
        <f>IF(MAX(I257:I258)=4,"X","")</f>
      </c>
      <c r="N259" s="215">
        <f>IF(MAX(I257:I258)=6,"X","")</f>
      </c>
      <c r="O259" s="31"/>
      <c r="P259" s="92"/>
      <c r="Q259" s="92"/>
      <c r="R259" s="92"/>
      <c r="S259" s="92"/>
      <c r="T259" s="92"/>
      <c r="U259" s="92"/>
      <c r="V259" s="92"/>
      <c r="W259" s="92"/>
      <c r="X259" s="92"/>
      <c r="Y259" s="92"/>
      <c r="Z259" s="218">
        <f>IF(MAX(Y257:Y258)=1,"X","")</f>
      </c>
      <c r="AA259" s="219">
        <f>IF(MAX(Y257:Y258)=2,"X","")</f>
      </c>
      <c r="AB259" s="218">
        <f>IF(MAX(Y257:Y258)=3,"X","")</f>
      </c>
      <c r="AC259" s="219">
        <f>IF(MAX(Y257:Y258)=4,"X","")</f>
      </c>
    </row>
    <row r="260" spans="4:5" ht="15">
      <c r="D260" s="13"/>
      <c r="E260" s="13"/>
    </row>
    <row r="261" spans="4:5" ht="15">
      <c r="D261" s="13"/>
      <c r="E261" s="13"/>
    </row>
    <row r="262" spans="4:5" ht="15">
      <c r="D262" s="13"/>
      <c r="E262" s="13"/>
    </row>
    <row r="263" spans="4:5" ht="15">
      <c r="D263" s="13"/>
      <c r="E263" s="13"/>
    </row>
    <row r="264" spans="4:5" ht="15">
      <c r="D264" s="13"/>
      <c r="E264" s="13"/>
    </row>
    <row r="265" spans="4:5" ht="15">
      <c r="D265" s="13"/>
      <c r="E265" s="13"/>
    </row>
    <row r="266" spans="4:5" ht="15">
      <c r="D266" s="13"/>
      <c r="E266" s="13"/>
    </row>
    <row r="267" spans="4:5" ht="15">
      <c r="D267" s="13"/>
      <c r="E267" s="13"/>
    </row>
    <row r="268" spans="4:5" ht="15">
      <c r="D268" s="13"/>
      <c r="E268" s="13"/>
    </row>
    <row r="269" spans="4:5" ht="15">
      <c r="D269" s="13"/>
      <c r="E269" s="13"/>
    </row>
    <row r="270" spans="4:5" ht="15">
      <c r="D270" s="13"/>
      <c r="E270" s="13"/>
    </row>
    <row r="271" spans="4:5" ht="15">
      <c r="D271" s="13"/>
      <c r="E271" s="13"/>
    </row>
    <row r="272" spans="4:5" ht="15">
      <c r="D272" s="13"/>
      <c r="E272" s="13"/>
    </row>
    <row r="273" spans="4:5" ht="15">
      <c r="D273" s="13"/>
      <c r="E273" s="13"/>
    </row>
    <row r="274" spans="4:5" ht="15">
      <c r="D274" s="13"/>
      <c r="E274" s="13"/>
    </row>
    <row r="275" spans="4:5" ht="15">
      <c r="D275" s="13"/>
      <c r="E275" s="13"/>
    </row>
    <row r="276" spans="4:5" ht="15">
      <c r="D276" s="13"/>
      <c r="E276" s="13"/>
    </row>
    <row r="277" spans="4:5" ht="15">
      <c r="D277" s="13"/>
      <c r="E277" s="13"/>
    </row>
    <row r="278" spans="4:5" ht="15">
      <c r="D278" s="13"/>
      <c r="E278" s="13"/>
    </row>
    <row r="279" spans="4:5" ht="15">
      <c r="D279" s="13"/>
      <c r="E279" s="13"/>
    </row>
    <row r="280" spans="4:5" ht="15">
      <c r="D280" s="13"/>
      <c r="E280" s="13"/>
    </row>
    <row r="281" spans="4:5" ht="15">
      <c r="D281" s="13"/>
      <c r="E281" s="13"/>
    </row>
    <row r="282" spans="4:5" ht="15">
      <c r="D282" s="13"/>
      <c r="E282" s="13"/>
    </row>
    <row r="283" spans="4:5" ht="15">
      <c r="D283" s="13"/>
      <c r="E283" s="13"/>
    </row>
    <row r="284" spans="4:5" ht="15">
      <c r="D284" s="13"/>
      <c r="E284" s="13"/>
    </row>
    <row r="285" spans="4:5" ht="15">
      <c r="D285" s="13"/>
      <c r="E285" s="13"/>
    </row>
    <row r="286" spans="4:5" ht="15">
      <c r="D286" s="13"/>
      <c r="E286" s="13"/>
    </row>
    <row r="287" spans="4:5" ht="15">
      <c r="D287" s="13"/>
      <c r="E287" s="13"/>
    </row>
    <row r="288" spans="4:5" ht="15">
      <c r="D288" s="13"/>
      <c r="E288" s="13"/>
    </row>
    <row r="289" spans="4:5" ht="15">
      <c r="D289" s="13"/>
      <c r="E289" s="13"/>
    </row>
    <row r="290" spans="4:5" ht="15">
      <c r="D290" s="13"/>
      <c r="E290" s="13"/>
    </row>
    <row r="291" spans="4:5" ht="15">
      <c r="D291" s="13"/>
      <c r="E291" s="13"/>
    </row>
    <row r="292" spans="4:5" ht="15">
      <c r="D292" s="13"/>
      <c r="E292" s="13"/>
    </row>
    <row r="293" spans="4:5" ht="15">
      <c r="D293" s="13"/>
      <c r="E293" s="13"/>
    </row>
    <row r="294" spans="4:5" ht="15">
      <c r="D294" s="13"/>
      <c r="E294" s="13"/>
    </row>
    <row r="295" spans="4:5" ht="15">
      <c r="D295" s="13"/>
      <c r="E295" s="13"/>
    </row>
    <row r="296" spans="4:5" ht="15">
      <c r="D296" s="13"/>
      <c r="E296" s="13"/>
    </row>
    <row r="297" spans="4:5" ht="15">
      <c r="D297" s="13"/>
      <c r="E297" s="13"/>
    </row>
    <row r="298" spans="4:5" ht="15">
      <c r="D298" s="13"/>
      <c r="E298" s="13"/>
    </row>
    <row r="299" spans="4:5" ht="15">
      <c r="D299" s="13"/>
      <c r="E299" s="13"/>
    </row>
    <row r="300" spans="4:5" ht="15">
      <c r="D300" s="13"/>
      <c r="E300" s="13"/>
    </row>
    <row r="301" spans="4:5" ht="15">
      <c r="D301" s="13"/>
      <c r="E301" s="13"/>
    </row>
    <row r="302" spans="4:5" ht="15">
      <c r="D302" s="13"/>
      <c r="E302" s="13"/>
    </row>
    <row r="303" spans="4:5" ht="15">
      <c r="D303" s="13"/>
      <c r="E303" s="13"/>
    </row>
    <row r="304" spans="4:5" ht="15">
      <c r="D304" s="13"/>
      <c r="E304" s="13"/>
    </row>
    <row r="305" spans="4:5" ht="15">
      <c r="D305" s="13"/>
      <c r="E305" s="13"/>
    </row>
    <row r="306" spans="4:5" ht="15">
      <c r="D306" s="13"/>
      <c r="E306" s="13"/>
    </row>
    <row r="307" spans="4:5" ht="15">
      <c r="D307" s="13"/>
      <c r="E307" s="13"/>
    </row>
    <row r="308" spans="4:5" ht="15">
      <c r="D308" s="13"/>
      <c r="E308" s="13"/>
    </row>
    <row r="309" spans="4:5" ht="15">
      <c r="D309" s="13"/>
      <c r="E309" s="13"/>
    </row>
    <row r="310" spans="4:5" ht="15">
      <c r="D310" s="13"/>
      <c r="E310" s="13"/>
    </row>
    <row r="311" spans="4:5" ht="15">
      <c r="D311" s="13"/>
      <c r="E311" s="13"/>
    </row>
    <row r="312" spans="4:5" ht="15">
      <c r="D312" s="13"/>
      <c r="E312" s="13"/>
    </row>
    <row r="313" spans="4:5" ht="15">
      <c r="D313" s="13"/>
      <c r="E313" s="13"/>
    </row>
    <row r="314" spans="4:5" ht="15">
      <c r="D314" s="13"/>
      <c r="E314" s="13"/>
    </row>
    <row r="315" spans="4:5" ht="15">
      <c r="D315" s="13"/>
      <c r="E315" s="13"/>
    </row>
    <row r="316" spans="4:5" ht="15">
      <c r="D316" s="13"/>
      <c r="E316" s="13"/>
    </row>
    <row r="317" spans="4:5" ht="15">
      <c r="D317" s="13"/>
      <c r="E317" s="13"/>
    </row>
    <row r="318" spans="4:5" ht="15">
      <c r="D318" s="13"/>
      <c r="E318" s="13"/>
    </row>
    <row r="319" spans="4:5" ht="15">
      <c r="D319" s="13"/>
      <c r="E319" s="13"/>
    </row>
    <row r="320" spans="4:5" ht="15">
      <c r="D320" s="13"/>
      <c r="E320" s="13"/>
    </row>
    <row r="321" spans="4:5" ht="15">
      <c r="D321" s="13"/>
      <c r="E321" s="13"/>
    </row>
    <row r="322" spans="4:5" ht="15">
      <c r="D322" s="13"/>
      <c r="E322" s="13"/>
    </row>
    <row r="323" spans="4:5" ht="15">
      <c r="D323" s="13"/>
      <c r="E323" s="13"/>
    </row>
    <row r="324" spans="4:5" ht="15">
      <c r="D324" s="13"/>
      <c r="E324" s="13"/>
    </row>
    <row r="325" spans="4:5" ht="15">
      <c r="D325" s="13"/>
      <c r="E325" s="13"/>
    </row>
    <row r="326" spans="4:5" ht="15">
      <c r="D326" s="13"/>
      <c r="E326" s="13"/>
    </row>
    <row r="327" spans="4:5" ht="15">
      <c r="D327" s="13"/>
      <c r="E327" s="13"/>
    </row>
    <row r="328" spans="4:5" ht="15">
      <c r="D328" s="13"/>
      <c r="E328" s="13"/>
    </row>
    <row r="329" spans="4:5" ht="15">
      <c r="D329" s="13"/>
      <c r="E329" s="13"/>
    </row>
    <row r="330" spans="4:5" ht="15">
      <c r="D330" s="13"/>
      <c r="E330" s="13"/>
    </row>
    <row r="331" spans="4:5" ht="15">
      <c r="D331" s="13"/>
      <c r="E331" s="13"/>
    </row>
    <row r="332" spans="4:5" ht="15">
      <c r="D332" s="13"/>
      <c r="E332" s="13"/>
    </row>
    <row r="333" spans="4:5" ht="15">
      <c r="D333" s="13"/>
      <c r="E333" s="13"/>
    </row>
    <row r="334" spans="4:5" ht="15">
      <c r="D334" s="13"/>
      <c r="E334" s="13"/>
    </row>
    <row r="335" spans="4:5" ht="15">
      <c r="D335" s="13"/>
      <c r="E335" s="13"/>
    </row>
    <row r="336" spans="4:5" ht="15">
      <c r="D336" s="13"/>
      <c r="E336" s="13"/>
    </row>
    <row r="337" spans="4:5" ht="15">
      <c r="D337" s="13"/>
      <c r="E337" s="13"/>
    </row>
    <row r="338" spans="4:5" ht="15">
      <c r="D338" s="13"/>
      <c r="E338" s="13"/>
    </row>
    <row r="339" spans="4:5" ht="15">
      <c r="D339" s="13"/>
      <c r="E339" s="13"/>
    </row>
    <row r="340" spans="4:5" ht="15">
      <c r="D340" s="13"/>
      <c r="E340" s="13"/>
    </row>
    <row r="341" spans="4:5" ht="15">
      <c r="D341" s="13"/>
      <c r="E341" s="13"/>
    </row>
    <row r="342" spans="4:5" ht="15">
      <c r="D342" s="13"/>
      <c r="E342" s="13"/>
    </row>
    <row r="343" spans="4:5" ht="15">
      <c r="D343" s="13"/>
      <c r="E343" s="13"/>
    </row>
    <row r="344" spans="4:5" ht="15">
      <c r="D344" s="13"/>
      <c r="E344" s="13"/>
    </row>
    <row r="345" spans="4:5" ht="15">
      <c r="D345" s="13"/>
      <c r="E345" s="13"/>
    </row>
    <row r="346" spans="4:5" ht="15">
      <c r="D346" s="13"/>
      <c r="E346" s="13"/>
    </row>
    <row r="347" spans="4:5" ht="15">
      <c r="D347" s="13"/>
      <c r="E347" s="13"/>
    </row>
    <row r="348" spans="4:5" ht="15">
      <c r="D348" s="13"/>
      <c r="E348" s="13"/>
    </row>
    <row r="349" spans="4:5" ht="15">
      <c r="D349" s="13"/>
      <c r="E349" s="13"/>
    </row>
    <row r="350" spans="4:5" ht="15">
      <c r="D350" s="13"/>
      <c r="E350" s="13"/>
    </row>
    <row r="351" spans="4:5" ht="15">
      <c r="D351" s="13"/>
      <c r="E351" s="13"/>
    </row>
    <row r="352" spans="4:5" ht="15">
      <c r="D352" s="13"/>
      <c r="E352" s="13"/>
    </row>
    <row r="353" spans="4:5" ht="15">
      <c r="D353" s="13"/>
      <c r="E353" s="13"/>
    </row>
    <row r="354" spans="4:5" ht="15">
      <c r="D354" s="13"/>
      <c r="E354" s="13"/>
    </row>
  </sheetData>
  <sheetProtection/>
  <mergeCells count="169">
    <mergeCell ref="X232:Y232"/>
    <mergeCell ref="V234:Y234"/>
    <mergeCell ref="X242:Y242"/>
    <mergeCell ref="B176:AC176"/>
    <mergeCell ref="Z234:AC234"/>
    <mergeCell ref="X211:Y211"/>
    <mergeCell ref="V213:Y213"/>
    <mergeCell ref="Z213:AC213"/>
    <mergeCell ref="X188:Y188"/>
    <mergeCell ref="V201:Y201"/>
    <mergeCell ref="X172:Y172"/>
    <mergeCell ref="V174:Y174"/>
    <mergeCell ref="Z174:AC174"/>
    <mergeCell ref="B192:AC192"/>
    <mergeCell ref="Z224:AC224"/>
    <mergeCell ref="H163:I163"/>
    <mergeCell ref="J165:M165"/>
    <mergeCell ref="H172:I172"/>
    <mergeCell ref="B167:AC167"/>
    <mergeCell ref="F174:I174"/>
    <mergeCell ref="X149:Y149"/>
    <mergeCell ref="V151:Y151"/>
    <mergeCell ref="Z151:AC151"/>
    <mergeCell ref="X163:Y163"/>
    <mergeCell ref="V165:Y165"/>
    <mergeCell ref="Z165:AC165"/>
    <mergeCell ref="B153:AC153"/>
    <mergeCell ref="Z114:AC114"/>
    <mergeCell ref="X123:Y123"/>
    <mergeCell ref="V125:Y125"/>
    <mergeCell ref="Z125:AC125"/>
    <mergeCell ref="X132:Y132"/>
    <mergeCell ref="V134:Y134"/>
    <mergeCell ref="Z134:AC134"/>
    <mergeCell ref="B83:AC83"/>
    <mergeCell ref="B90:AC90"/>
    <mergeCell ref="B108:AC108"/>
    <mergeCell ref="X67:Y67"/>
    <mergeCell ref="V69:Y69"/>
    <mergeCell ref="Z69:AC69"/>
    <mergeCell ref="X79:Y79"/>
    <mergeCell ref="V88:Y88"/>
    <mergeCell ref="Z88:AC88"/>
    <mergeCell ref="X104:Y104"/>
    <mergeCell ref="X21:Y21"/>
    <mergeCell ref="O13:U13"/>
    <mergeCell ref="Z7:AA7"/>
    <mergeCell ref="Z8:AA8"/>
    <mergeCell ref="Z9:AC9"/>
    <mergeCell ref="V13:Y13"/>
    <mergeCell ref="Z13:AC13"/>
    <mergeCell ref="B25:AC25"/>
    <mergeCell ref="J9:M9"/>
    <mergeCell ref="F13:I13"/>
    <mergeCell ref="J13:M13"/>
    <mergeCell ref="H21:I21"/>
    <mergeCell ref="C7:E7"/>
    <mergeCell ref="J7:K7"/>
    <mergeCell ref="C8:E8"/>
    <mergeCell ref="J8:K8"/>
    <mergeCell ref="B15:AC15"/>
    <mergeCell ref="B64:AC64"/>
    <mergeCell ref="H45:I45"/>
    <mergeCell ref="F47:I47"/>
    <mergeCell ref="J47:M47"/>
    <mergeCell ref="H60:I60"/>
    <mergeCell ref="F23:I23"/>
    <mergeCell ref="J23:M23"/>
    <mergeCell ref="H34:I34"/>
    <mergeCell ref="F36:I36"/>
    <mergeCell ref="J36:M36"/>
    <mergeCell ref="F81:I81"/>
    <mergeCell ref="H79:I79"/>
    <mergeCell ref="J81:M81"/>
    <mergeCell ref="V81:Y81"/>
    <mergeCell ref="Z81:AC81"/>
    <mergeCell ref="V62:Y62"/>
    <mergeCell ref="Z62:AC62"/>
    <mergeCell ref="F62:I62"/>
    <mergeCell ref="J62:M62"/>
    <mergeCell ref="H67:I67"/>
    <mergeCell ref="H123:I123"/>
    <mergeCell ref="J125:M125"/>
    <mergeCell ref="B116:AC116"/>
    <mergeCell ref="H104:I104"/>
    <mergeCell ref="F106:I106"/>
    <mergeCell ref="J106:M106"/>
    <mergeCell ref="V106:Y106"/>
    <mergeCell ref="Z106:AC106"/>
    <mergeCell ref="X112:Y112"/>
    <mergeCell ref="V114:Y114"/>
    <mergeCell ref="H132:I132"/>
    <mergeCell ref="J174:M174"/>
    <mergeCell ref="F88:I88"/>
    <mergeCell ref="J88:M88"/>
    <mergeCell ref="F134:I134"/>
    <mergeCell ref="J134:M134"/>
    <mergeCell ref="H149:I149"/>
    <mergeCell ref="B127:AC127"/>
    <mergeCell ref="B136:AC136"/>
    <mergeCell ref="F165:I165"/>
    <mergeCell ref="X45:Y45"/>
    <mergeCell ref="V47:Y47"/>
    <mergeCell ref="J114:M114"/>
    <mergeCell ref="B38:AC38"/>
    <mergeCell ref="B49:AC49"/>
    <mergeCell ref="H112:I112"/>
    <mergeCell ref="F114:I114"/>
    <mergeCell ref="F69:I69"/>
    <mergeCell ref="J69:M69"/>
    <mergeCell ref="B71:AC71"/>
    <mergeCell ref="F125:I125"/>
    <mergeCell ref="F151:I151"/>
    <mergeCell ref="J151:M151"/>
    <mergeCell ref="Z23:AC23"/>
    <mergeCell ref="Z36:AC36"/>
    <mergeCell ref="Z47:AC47"/>
    <mergeCell ref="X60:Y60"/>
    <mergeCell ref="V23:Y23"/>
    <mergeCell ref="X34:Y34"/>
    <mergeCell ref="V36:Y36"/>
    <mergeCell ref="H211:I211"/>
    <mergeCell ref="H188:I188"/>
    <mergeCell ref="F190:I190"/>
    <mergeCell ref="J190:M190"/>
    <mergeCell ref="H199:I199"/>
    <mergeCell ref="H180:I180"/>
    <mergeCell ref="F182:I182"/>
    <mergeCell ref="J182:M182"/>
    <mergeCell ref="B184:AC184"/>
    <mergeCell ref="B203:AC203"/>
    <mergeCell ref="X180:Y180"/>
    <mergeCell ref="V182:Y182"/>
    <mergeCell ref="Z182:AC182"/>
    <mergeCell ref="Z201:AC201"/>
    <mergeCell ref="F201:I201"/>
    <mergeCell ref="J201:M201"/>
    <mergeCell ref="V190:Y190"/>
    <mergeCell ref="Z190:AC190"/>
    <mergeCell ref="X199:Y199"/>
    <mergeCell ref="E259:I259"/>
    <mergeCell ref="E257:N258"/>
    <mergeCell ref="H242:I242"/>
    <mergeCell ref="H222:I222"/>
    <mergeCell ref="E86:I86"/>
    <mergeCell ref="F244:I244"/>
    <mergeCell ref="J244:M244"/>
    <mergeCell ref="F224:I224"/>
    <mergeCell ref="J224:M224"/>
    <mergeCell ref="H232:I232"/>
    <mergeCell ref="F234:I234"/>
    <mergeCell ref="J234:M234"/>
    <mergeCell ref="B236:AC236"/>
    <mergeCell ref="B246:AC246"/>
    <mergeCell ref="F213:I213"/>
    <mergeCell ref="J213:M213"/>
    <mergeCell ref="B226:AC226"/>
    <mergeCell ref="B215:AC215"/>
    <mergeCell ref="X222:Y222"/>
    <mergeCell ref="V224:Y224"/>
    <mergeCell ref="B256:AC256"/>
    <mergeCell ref="V244:Y244"/>
    <mergeCell ref="Z244:AC244"/>
    <mergeCell ref="F254:I254"/>
    <mergeCell ref="J254:M254"/>
    <mergeCell ref="H252:I252"/>
    <mergeCell ref="Z254:AC254"/>
    <mergeCell ref="X252:Y252"/>
    <mergeCell ref="V254:Y254"/>
  </mergeCells>
  <dataValidations count="2">
    <dataValidation type="list" allowBlank="1" showInputMessage="1" showErrorMessage="1" sqref="X84:X85 H84:H85">
      <formula1>"0,1,2,3,6"</formula1>
    </dataValidation>
    <dataValidation type="list" allowBlank="1" showInputMessage="1" showErrorMessage="1" sqref="V84:V85 E84:F85">
      <formula1>"1,2,3"</formula1>
    </dataValidation>
  </dataValidations>
  <printOptions/>
  <pageMargins left="0.787401575" right="0.787401575" top="0.42" bottom="0.47" header="0.34" footer="0.35"/>
  <pageSetup horizontalDpi="600" verticalDpi="600" orientation="landscape" paperSize="9" scale="27" r:id="rId2"/>
  <headerFooter alignWithMargins="0">
    <oddFooter>&amp;LVersion : 2002 - A - 1&amp;CAnalyse de risques&amp;RPage : &amp;P/&amp;N</oddFooter>
  </headerFooter>
  <rowBreaks count="4" manualBreakCount="4">
    <brk id="45" max="28" man="1"/>
    <brk id="67" max="28" man="1"/>
    <brk id="124" max="28" man="1"/>
    <brk id="189" max="28" man="1"/>
  </rowBreaks>
  <drawing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AG129"/>
  <sheetViews>
    <sheetView view="pageBreakPreview" zoomScale="50" zoomScaleNormal="50" zoomScaleSheetLayoutView="50" zoomScalePageLayoutView="0" workbookViewId="0" topLeftCell="H62">
      <selection activeCell="AC41" sqref="AC41"/>
    </sheetView>
  </sheetViews>
  <sheetFormatPr defaultColWidth="11.421875" defaultRowHeight="12.75"/>
  <cols>
    <col min="1" max="1" width="6.28125" style="92" customWidth="1"/>
    <col min="2" max="2" width="49.57421875" style="496" customWidth="1"/>
    <col min="3" max="3" width="10.421875" style="13" customWidth="1"/>
    <col min="4" max="4" width="12.28125" style="13" customWidth="1"/>
    <col min="5" max="5" width="15.140625" style="13" bestFit="1" customWidth="1"/>
    <col min="6" max="6" width="18.421875" style="13" customWidth="1"/>
    <col min="7" max="7" width="11.57421875" style="13" customWidth="1"/>
    <col min="8" max="8" width="16.140625" style="13" customWidth="1"/>
    <col min="9" max="9" width="14.140625" style="13" customWidth="1"/>
    <col min="10" max="13" width="8.7109375" style="13" customWidth="1"/>
    <col min="14" max="14" width="98.7109375" style="496" customWidth="1"/>
    <col min="15" max="21" width="15.00390625" style="478" customWidth="1"/>
    <col min="22" max="22" width="18.421875" style="13" customWidth="1"/>
    <col min="23" max="23" width="11.57421875" style="13" customWidth="1"/>
    <col min="24" max="24" width="16.140625" style="13" customWidth="1"/>
    <col min="25" max="25" width="14.140625" style="13" customWidth="1"/>
    <col min="26" max="29" width="8.7109375" style="13" customWidth="1"/>
    <col min="30" max="16384" width="11.421875" style="1" customWidth="1"/>
  </cols>
  <sheetData>
    <row r="1" spans="6:22" ht="75.75" customHeight="1">
      <c r="F1" s="33"/>
      <c r="N1" s="503"/>
      <c r="V1" s="33"/>
    </row>
    <row r="2" ht="15">
      <c r="D2" s="13" t="s">
        <v>112</v>
      </c>
    </row>
    <row r="3" spans="6:22" ht="15.75">
      <c r="F3" s="33"/>
      <c r="V3" s="33"/>
    </row>
    <row r="6" ht="15.75" thickBot="1"/>
    <row r="7" spans="1:33" s="496" customFormat="1" ht="30" customHeight="1">
      <c r="A7" s="497"/>
      <c r="B7" s="174" t="s">
        <v>49</v>
      </c>
      <c r="C7" s="786"/>
      <c r="D7" s="786"/>
      <c r="E7" s="787"/>
      <c r="J7" s="762" t="s">
        <v>67</v>
      </c>
      <c r="K7" s="763"/>
      <c r="L7" s="243"/>
      <c r="M7" s="243"/>
      <c r="N7" s="498"/>
      <c r="O7" s="478"/>
      <c r="P7" s="478"/>
      <c r="Q7" s="478"/>
      <c r="R7" s="478"/>
      <c r="S7" s="91"/>
      <c r="T7" s="91"/>
      <c r="U7" s="91"/>
      <c r="V7" s="90"/>
      <c r="W7" s="90"/>
      <c r="X7" s="90"/>
      <c r="Y7" s="90"/>
      <c r="Z7" s="783"/>
      <c r="AA7" s="783"/>
      <c r="AB7" s="90"/>
      <c r="AC7" s="90"/>
      <c r="AD7" s="244"/>
      <c r="AE7" s="244"/>
      <c r="AF7" s="244"/>
      <c r="AG7" s="244"/>
    </row>
    <row r="8" spans="1:33" s="496" customFormat="1" ht="30.75" customHeight="1" thickBot="1">
      <c r="A8" s="497"/>
      <c r="B8" s="175" t="s">
        <v>2</v>
      </c>
      <c r="C8" s="781"/>
      <c r="D8" s="781"/>
      <c r="E8" s="782"/>
      <c r="J8" s="766" t="s">
        <v>68</v>
      </c>
      <c r="K8" s="767"/>
      <c r="L8" s="244"/>
      <c r="M8" s="244"/>
      <c r="N8" s="499"/>
      <c r="O8" s="478"/>
      <c r="P8" s="478"/>
      <c r="Q8" s="478"/>
      <c r="R8" s="478"/>
      <c r="S8" s="91"/>
      <c r="T8" s="91"/>
      <c r="U8" s="91"/>
      <c r="V8" s="90"/>
      <c r="W8" s="90"/>
      <c r="X8" s="90"/>
      <c r="Y8" s="90"/>
      <c r="Z8" s="783"/>
      <c r="AA8" s="783"/>
      <c r="AB8" s="90"/>
      <c r="AC8" s="90"/>
      <c r="AD8" s="244"/>
      <c r="AE8" s="244"/>
      <c r="AF8" s="244"/>
      <c r="AG8" s="244"/>
    </row>
    <row r="9" spans="1:33" s="496" customFormat="1" ht="34.5" customHeight="1" thickBot="1" thickTop="1">
      <c r="A9" s="497"/>
      <c r="B9" s="176" t="s">
        <v>98</v>
      </c>
      <c r="C9" s="500"/>
      <c r="D9" s="500"/>
      <c r="E9" s="501"/>
      <c r="J9" s="758" t="s">
        <v>69</v>
      </c>
      <c r="K9" s="759"/>
      <c r="L9" s="759"/>
      <c r="M9" s="759"/>
      <c r="N9" s="502"/>
      <c r="O9" s="478"/>
      <c r="P9" s="478"/>
      <c r="Q9" s="478"/>
      <c r="R9" s="478"/>
      <c r="S9" s="91"/>
      <c r="T9" s="91"/>
      <c r="U9" s="91"/>
      <c r="V9" s="90"/>
      <c r="W9" s="90"/>
      <c r="X9" s="90"/>
      <c r="Y9" s="90"/>
      <c r="Z9" s="783"/>
      <c r="AA9" s="783"/>
      <c r="AB9" s="783"/>
      <c r="AC9" s="783"/>
      <c r="AD9" s="244"/>
      <c r="AE9" s="244"/>
      <c r="AF9" s="244"/>
      <c r="AG9" s="244"/>
    </row>
    <row r="10" spans="2:33" ht="15.75">
      <c r="B10" s="4"/>
      <c r="C10" s="474"/>
      <c r="S10" s="91"/>
      <c r="T10" s="91"/>
      <c r="U10" s="91"/>
      <c r="V10" s="90"/>
      <c r="W10" s="90"/>
      <c r="X10" s="90"/>
      <c r="Y10" s="90"/>
      <c r="Z10" s="90"/>
      <c r="AA10" s="90"/>
      <c r="AB10" s="90"/>
      <c r="AC10" s="90"/>
      <c r="AD10" s="35"/>
      <c r="AE10" s="35"/>
      <c r="AF10" s="35"/>
      <c r="AG10" s="35"/>
    </row>
    <row r="11" spans="2:3" ht="15.75">
      <c r="B11" s="4"/>
      <c r="C11" s="474"/>
    </row>
    <row r="12" spans="3:14" ht="15" customHeight="1" thickBot="1">
      <c r="C12" s="33"/>
      <c r="N12" s="4" t="s">
        <v>70</v>
      </c>
    </row>
    <row r="13" spans="6:29" ht="26.25" customHeight="1" thickBot="1">
      <c r="F13" s="741" t="s">
        <v>14</v>
      </c>
      <c r="G13" s="742"/>
      <c r="H13" s="742"/>
      <c r="I13" s="743"/>
      <c r="J13" s="741" t="s">
        <v>15</v>
      </c>
      <c r="K13" s="742"/>
      <c r="L13" s="742"/>
      <c r="M13" s="743"/>
      <c r="O13" s="784" t="s">
        <v>168</v>
      </c>
      <c r="P13" s="785"/>
      <c r="Q13" s="785"/>
      <c r="R13" s="785"/>
      <c r="S13" s="785"/>
      <c r="T13" s="785"/>
      <c r="U13" s="785"/>
      <c r="V13" s="741" t="s">
        <v>262</v>
      </c>
      <c r="W13" s="742"/>
      <c r="X13" s="742"/>
      <c r="Y13" s="743"/>
      <c r="Z13" s="741" t="s">
        <v>15</v>
      </c>
      <c r="AA13" s="742"/>
      <c r="AB13" s="742"/>
      <c r="AC13" s="743"/>
    </row>
    <row r="14" spans="1:29" s="13" customFormat="1" ht="104.25" customHeight="1" thickBot="1">
      <c r="A14" s="91"/>
      <c r="B14" s="9" t="s">
        <v>16</v>
      </c>
      <c r="C14" s="171" t="s">
        <v>13</v>
      </c>
      <c r="D14" s="6" t="s">
        <v>12</v>
      </c>
      <c r="E14" s="7" t="s">
        <v>11</v>
      </c>
      <c r="F14" s="87" t="s">
        <v>20</v>
      </c>
      <c r="G14" s="9" t="s">
        <v>10</v>
      </c>
      <c r="H14" s="9" t="s">
        <v>9</v>
      </c>
      <c r="I14" s="88" t="s">
        <v>19</v>
      </c>
      <c r="J14" s="5" t="s">
        <v>4</v>
      </c>
      <c r="K14" s="6" t="s">
        <v>5</v>
      </c>
      <c r="L14" s="6" t="s">
        <v>6</v>
      </c>
      <c r="M14" s="7" t="s">
        <v>7</v>
      </c>
      <c r="N14" s="87" t="s">
        <v>8</v>
      </c>
      <c r="O14" s="487" t="s">
        <v>205</v>
      </c>
      <c r="P14" s="488" t="s">
        <v>162</v>
      </c>
      <c r="Q14" s="488" t="s">
        <v>163</v>
      </c>
      <c r="R14" s="489" t="s">
        <v>164</v>
      </c>
      <c r="S14" s="489" t="s">
        <v>165</v>
      </c>
      <c r="T14" s="489" t="s">
        <v>166</v>
      </c>
      <c r="U14" s="488" t="s">
        <v>167</v>
      </c>
      <c r="V14" s="5" t="s">
        <v>20</v>
      </c>
      <c r="W14" s="6" t="s">
        <v>10</v>
      </c>
      <c r="X14" s="8" t="s">
        <v>9</v>
      </c>
      <c r="Y14" s="7" t="s">
        <v>19</v>
      </c>
      <c r="Z14" s="5" t="s">
        <v>4</v>
      </c>
      <c r="AA14" s="6" t="s">
        <v>5</v>
      </c>
      <c r="AB14" s="6" t="s">
        <v>6</v>
      </c>
      <c r="AC14" s="7" t="s">
        <v>7</v>
      </c>
    </row>
    <row r="15" spans="2:29" ht="21.75" customHeight="1" thickBot="1">
      <c r="B15" s="753" t="s">
        <v>317</v>
      </c>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5"/>
    </row>
    <row r="16" spans="2:29" s="374" customFormat="1" ht="108" customHeight="1">
      <c r="B16" s="485" t="s">
        <v>246</v>
      </c>
      <c r="C16" s="361" t="s">
        <v>3</v>
      </c>
      <c r="D16" s="330"/>
      <c r="E16" s="494"/>
      <c r="F16" s="361">
        <v>1</v>
      </c>
      <c r="G16" s="330">
        <v>4</v>
      </c>
      <c r="H16" s="330">
        <v>2</v>
      </c>
      <c r="I16" s="494">
        <f aca="true" t="shared" si="0" ref="I16:I21">F16+G16+H16</f>
        <v>7</v>
      </c>
      <c r="J16" s="361">
        <f aca="true" t="shared" si="1" ref="J16:J21">IF(I16=1,"X","")</f>
      </c>
      <c r="K16" s="330">
        <f>IF(I16=2,"X","")</f>
      </c>
      <c r="L16" s="330" t="s">
        <v>3</v>
      </c>
      <c r="M16" s="494">
        <f>IF(I16=4,"X","")</f>
      </c>
      <c r="N16" s="485" t="s">
        <v>469</v>
      </c>
      <c r="O16" s="361">
        <f>IF(I16=9,"X","")</f>
      </c>
      <c r="P16" s="330" t="s">
        <v>3</v>
      </c>
      <c r="Q16" s="330" t="s">
        <v>3</v>
      </c>
      <c r="R16" s="330"/>
      <c r="S16" s="345"/>
      <c r="T16" s="345"/>
      <c r="U16" s="346"/>
      <c r="V16" s="506">
        <v>1</v>
      </c>
      <c r="W16" s="330">
        <v>2</v>
      </c>
      <c r="X16" s="330">
        <v>1</v>
      </c>
      <c r="Y16" s="494">
        <f aca="true" t="shared" si="2" ref="Y16:Y21">SUM(V16:X16)</f>
        <v>4</v>
      </c>
      <c r="Z16" s="508"/>
      <c r="AA16" s="330" t="s">
        <v>3</v>
      </c>
      <c r="AB16" s="330"/>
      <c r="AC16" s="494"/>
    </row>
    <row r="17" spans="2:29" s="374" customFormat="1" ht="58.5" customHeight="1">
      <c r="B17" s="430" t="s">
        <v>464</v>
      </c>
      <c r="C17" s="362" t="s">
        <v>3</v>
      </c>
      <c r="D17" s="328"/>
      <c r="E17" s="391"/>
      <c r="F17" s="362">
        <v>2</v>
      </c>
      <c r="G17" s="328">
        <v>2</v>
      </c>
      <c r="H17" s="328">
        <v>1</v>
      </c>
      <c r="I17" s="391">
        <f t="shared" si="0"/>
        <v>5</v>
      </c>
      <c r="J17" s="362">
        <f t="shared" si="1"/>
      </c>
      <c r="K17" s="328" t="s">
        <v>3</v>
      </c>
      <c r="L17" s="328">
        <f>IF(I17=3,"X","")</f>
      </c>
      <c r="M17" s="391">
        <f>IF(I17=4,"X","")</f>
      </c>
      <c r="N17" s="430" t="s">
        <v>385</v>
      </c>
      <c r="O17" s="362" t="s">
        <v>3</v>
      </c>
      <c r="P17" s="328" t="s">
        <v>3</v>
      </c>
      <c r="Q17" s="328" t="s">
        <v>3</v>
      </c>
      <c r="R17" s="328"/>
      <c r="S17" s="344"/>
      <c r="T17" s="344"/>
      <c r="U17" s="347"/>
      <c r="V17" s="458">
        <v>1</v>
      </c>
      <c r="W17" s="328">
        <v>1</v>
      </c>
      <c r="X17" s="328">
        <v>1</v>
      </c>
      <c r="Y17" s="391">
        <f t="shared" si="2"/>
        <v>3</v>
      </c>
      <c r="Z17" s="429" t="s">
        <v>3</v>
      </c>
      <c r="AA17" s="328"/>
      <c r="AB17" s="328"/>
      <c r="AC17" s="391"/>
    </row>
    <row r="18" spans="2:29" s="374" customFormat="1" ht="58.5" customHeight="1">
      <c r="B18" s="430" t="s">
        <v>465</v>
      </c>
      <c r="C18" s="362" t="s">
        <v>3</v>
      </c>
      <c r="D18" s="328"/>
      <c r="E18" s="391"/>
      <c r="F18" s="362">
        <v>2</v>
      </c>
      <c r="G18" s="328">
        <v>4</v>
      </c>
      <c r="H18" s="328">
        <v>3</v>
      </c>
      <c r="I18" s="391">
        <f t="shared" si="0"/>
        <v>9</v>
      </c>
      <c r="J18" s="362">
        <f>IF(I18=1,"X","")</f>
      </c>
      <c r="K18" s="328">
        <f>IF(I18=2,"X","")</f>
      </c>
      <c r="L18" s="328">
        <f>IF(I18=3,"X","")</f>
      </c>
      <c r="M18" s="391" t="s">
        <v>3</v>
      </c>
      <c r="N18" s="430" t="s">
        <v>386</v>
      </c>
      <c r="O18" s="362" t="str">
        <f>IF(I18=9,"X","")</f>
        <v>X</v>
      </c>
      <c r="P18" s="328" t="s">
        <v>3</v>
      </c>
      <c r="Q18" s="328" t="s">
        <v>3</v>
      </c>
      <c r="R18" s="328"/>
      <c r="S18" s="344"/>
      <c r="T18" s="344"/>
      <c r="U18" s="347"/>
      <c r="V18" s="458">
        <v>2</v>
      </c>
      <c r="W18" s="328">
        <v>1</v>
      </c>
      <c r="X18" s="328">
        <v>3</v>
      </c>
      <c r="Y18" s="391">
        <f t="shared" si="2"/>
        <v>6</v>
      </c>
      <c r="Z18" s="429"/>
      <c r="AA18" s="328"/>
      <c r="AB18" s="328" t="s">
        <v>3</v>
      </c>
      <c r="AC18" s="391"/>
    </row>
    <row r="19" spans="2:29" s="374" customFormat="1" ht="81.75" customHeight="1">
      <c r="B19" s="430" t="s">
        <v>388</v>
      </c>
      <c r="C19" s="362" t="s">
        <v>3</v>
      </c>
      <c r="D19" s="328"/>
      <c r="E19" s="391"/>
      <c r="F19" s="362">
        <v>2</v>
      </c>
      <c r="G19" s="328">
        <v>1</v>
      </c>
      <c r="H19" s="328">
        <v>1</v>
      </c>
      <c r="I19" s="391">
        <f t="shared" si="0"/>
        <v>4</v>
      </c>
      <c r="J19" s="362">
        <f>IF(I19=1,"X","")</f>
      </c>
      <c r="K19" s="328" t="s">
        <v>3</v>
      </c>
      <c r="L19" s="328">
        <f>IF(I19=3,"X","")</f>
      </c>
      <c r="M19" s="391"/>
      <c r="N19" s="430" t="s">
        <v>387</v>
      </c>
      <c r="O19" s="362" t="s">
        <v>3</v>
      </c>
      <c r="P19" s="328" t="s">
        <v>3</v>
      </c>
      <c r="Q19" s="328" t="s">
        <v>3</v>
      </c>
      <c r="R19" s="328"/>
      <c r="S19" s="344"/>
      <c r="T19" s="344"/>
      <c r="U19" s="347"/>
      <c r="V19" s="458">
        <v>1</v>
      </c>
      <c r="W19" s="328">
        <v>1</v>
      </c>
      <c r="X19" s="328">
        <v>1</v>
      </c>
      <c r="Y19" s="391">
        <f t="shared" si="2"/>
        <v>3</v>
      </c>
      <c r="Z19" s="429" t="s">
        <v>3</v>
      </c>
      <c r="AA19" s="328"/>
      <c r="AB19" s="328"/>
      <c r="AC19" s="391"/>
    </row>
    <row r="20" spans="2:29" s="374" customFormat="1" ht="58.5" customHeight="1">
      <c r="B20" s="430" t="s">
        <v>245</v>
      </c>
      <c r="C20" s="362" t="s">
        <v>3</v>
      </c>
      <c r="D20" s="328"/>
      <c r="E20" s="391"/>
      <c r="F20" s="362">
        <v>2</v>
      </c>
      <c r="G20" s="328">
        <v>1</v>
      </c>
      <c r="H20" s="328">
        <v>1</v>
      </c>
      <c r="I20" s="391">
        <f t="shared" si="0"/>
        <v>4</v>
      </c>
      <c r="J20" s="362">
        <f t="shared" si="1"/>
      </c>
      <c r="K20" s="328" t="s">
        <v>3</v>
      </c>
      <c r="L20" s="328">
        <f>IF(I20=3,"X","")</f>
      </c>
      <c r="M20" s="391"/>
      <c r="N20" s="430" t="s">
        <v>470</v>
      </c>
      <c r="O20" s="362">
        <f>IF(I20=9,"X","")</f>
      </c>
      <c r="P20" s="328" t="s">
        <v>3</v>
      </c>
      <c r="Q20" s="328"/>
      <c r="R20" s="328"/>
      <c r="S20" s="344" t="s">
        <v>3</v>
      </c>
      <c r="T20" s="344"/>
      <c r="U20" s="347"/>
      <c r="V20" s="458">
        <v>1</v>
      </c>
      <c r="W20" s="328">
        <v>1</v>
      </c>
      <c r="X20" s="328">
        <v>1</v>
      </c>
      <c r="Y20" s="391">
        <f t="shared" si="2"/>
        <v>3</v>
      </c>
      <c r="Z20" s="429" t="s">
        <v>3</v>
      </c>
      <c r="AA20" s="328"/>
      <c r="AB20" s="328"/>
      <c r="AC20" s="391"/>
    </row>
    <row r="21" spans="2:29" s="374" customFormat="1" ht="58.5" customHeight="1" thickBot="1">
      <c r="B21" s="436" t="s">
        <v>244</v>
      </c>
      <c r="C21" s="363" t="s">
        <v>3</v>
      </c>
      <c r="D21" s="356"/>
      <c r="E21" s="398"/>
      <c r="F21" s="363">
        <v>1</v>
      </c>
      <c r="G21" s="356">
        <v>2</v>
      </c>
      <c r="H21" s="356">
        <v>1</v>
      </c>
      <c r="I21" s="398">
        <f t="shared" si="0"/>
        <v>4</v>
      </c>
      <c r="J21" s="363">
        <f t="shared" si="1"/>
      </c>
      <c r="K21" s="356" t="s">
        <v>3</v>
      </c>
      <c r="L21" s="356">
        <f>IF(I21=3,"X","")</f>
      </c>
      <c r="M21" s="398"/>
      <c r="N21" s="436" t="s">
        <v>471</v>
      </c>
      <c r="O21" s="363">
        <f>IF(I21=9,"X","")</f>
      </c>
      <c r="P21" s="356"/>
      <c r="Q21" s="356" t="s">
        <v>3</v>
      </c>
      <c r="R21" s="356"/>
      <c r="S21" s="359" t="s">
        <v>3</v>
      </c>
      <c r="T21" s="359"/>
      <c r="U21" s="360"/>
      <c r="V21" s="507">
        <v>1</v>
      </c>
      <c r="W21" s="356">
        <v>1</v>
      </c>
      <c r="X21" s="356">
        <v>1</v>
      </c>
      <c r="Y21" s="398">
        <f t="shared" si="2"/>
        <v>3</v>
      </c>
      <c r="Z21" s="397" t="s">
        <v>3</v>
      </c>
      <c r="AA21" s="356"/>
      <c r="AB21" s="356"/>
      <c r="AC21" s="398"/>
    </row>
    <row r="22" spans="2:29" s="101" customFormat="1" ht="21.75" customHeight="1" thickBot="1">
      <c r="B22" s="348"/>
      <c r="C22" s="108"/>
      <c r="D22" s="108"/>
      <c r="E22" s="108"/>
      <c r="F22" s="773" t="s">
        <v>177</v>
      </c>
      <c r="G22" s="774"/>
      <c r="H22" s="774"/>
      <c r="I22" s="774"/>
      <c r="J22" s="109">
        <f>IF(MAX(I7:I21)=1,"X","")</f>
      </c>
      <c r="K22" s="350">
        <f>IF(MAX(I7:I21)=2,"X","")</f>
      </c>
      <c r="L22" s="351"/>
      <c r="M22" s="352" t="s">
        <v>3</v>
      </c>
      <c r="N22" s="504">
        <f>IF(MAX(I7:I21)=6,"X","")</f>
      </c>
      <c r="O22" s="105"/>
      <c r="P22" s="107"/>
      <c r="Q22" s="493"/>
      <c r="R22" s="493"/>
      <c r="S22" s="493"/>
      <c r="T22" s="493"/>
      <c r="U22" s="493"/>
      <c r="V22" s="103"/>
      <c r="W22" s="776" t="s">
        <v>177</v>
      </c>
      <c r="X22" s="777"/>
      <c r="Y22" s="778"/>
      <c r="Z22" s="109">
        <f>IF(MAX(AA7:AA21)=1,"X","")</f>
      </c>
      <c r="AA22" s="350">
        <f>IF(MAX(AA7:AA21)=2,"X","")</f>
      </c>
      <c r="AB22" s="351" t="s">
        <v>3</v>
      </c>
      <c r="AC22" s="352"/>
    </row>
    <row r="23" spans="2:29" s="101" customFormat="1" ht="12" customHeight="1" thickBot="1">
      <c r="B23" s="348"/>
      <c r="C23" s="108"/>
      <c r="D23" s="108"/>
      <c r="E23" s="107"/>
      <c r="F23" s="107"/>
      <c r="G23" s="105"/>
      <c r="H23" s="105"/>
      <c r="I23" s="105"/>
      <c r="J23" s="105"/>
      <c r="K23" s="105"/>
      <c r="L23" s="105"/>
      <c r="M23" s="105"/>
      <c r="N23" s="504"/>
      <c r="O23" s="105"/>
      <c r="P23" s="107"/>
      <c r="Q23" s="493"/>
      <c r="R23" s="493"/>
      <c r="S23" s="493"/>
      <c r="T23" s="493"/>
      <c r="U23" s="493"/>
      <c r="V23" s="103"/>
      <c r="W23" s="103"/>
      <c r="X23" s="103"/>
      <c r="Y23" s="103"/>
      <c r="Z23" s="103"/>
      <c r="AA23" s="103"/>
      <c r="AB23" s="103"/>
      <c r="AC23" s="103"/>
    </row>
    <row r="24" spans="2:29" ht="21.75" customHeight="1" thickBot="1">
      <c r="B24" s="753" t="s">
        <v>391</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5"/>
    </row>
    <row r="25" spans="2:29" s="374" customFormat="1" ht="58.5" customHeight="1">
      <c r="B25" s="485" t="s">
        <v>389</v>
      </c>
      <c r="C25" s="361" t="s">
        <v>3</v>
      </c>
      <c r="D25" s="330"/>
      <c r="E25" s="505"/>
      <c r="F25" s="361">
        <v>1</v>
      </c>
      <c r="G25" s="330">
        <v>4</v>
      </c>
      <c r="H25" s="330">
        <v>1</v>
      </c>
      <c r="I25" s="494">
        <f>F25+G25+H25</f>
        <v>6</v>
      </c>
      <c r="J25" s="361"/>
      <c r="K25" s="330"/>
      <c r="L25" s="330" t="s">
        <v>3</v>
      </c>
      <c r="M25" s="494"/>
      <c r="N25" s="485" t="s">
        <v>390</v>
      </c>
      <c r="O25" s="361" t="s">
        <v>3</v>
      </c>
      <c r="P25" s="330"/>
      <c r="Q25" s="330" t="s">
        <v>3</v>
      </c>
      <c r="R25" s="330"/>
      <c r="S25" s="345"/>
      <c r="T25" s="345" t="s">
        <v>3</v>
      </c>
      <c r="U25" s="346" t="s">
        <v>3</v>
      </c>
      <c r="V25" s="506">
        <v>1</v>
      </c>
      <c r="W25" s="330">
        <v>1</v>
      </c>
      <c r="X25" s="330">
        <v>1</v>
      </c>
      <c r="Y25" s="494">
        <f>SUM(V25:X25)</f>
        <v>3</v>
      </c>
      <c r="Z25" s="508" t="s">
        <v>3</v>
      </c>
      <c r="AA25" s="330"/>
      <c r="AB25" s="330"/>
      <c r="AC25" s="494"/>
    </row>
    <row r="26" spans="2:29" s="374" customFormat="1" ht="58.5" customHeight="1">
      <c r="B26" s="430" t="s">
        <v>392</v>
      </c>
      <c r="C26" s="362" t="s">
        <v>3</v>
      </c>
      <c r="D26" s="328"/>
      <c r="E26" s="392"/>
      <c r="F26" s="362">
        <v>2</v>
      </c>
      <c r="G26" s="328">
        <v>4</v>
      </c>
      <c r="H26" s="328">
        <v>2</v>
      </c>
      <c r="I26" s="391">
        <f>F26+G26+H26</f>
        <v>8</v>
      </c>
      <c r="J26" s="362"/>
      <c r="K26" s="328"/>
      <c r="L26" s="328" t="s">
        <v>3</v>
      </c>
      <c r="M26" s="391"/>
      <c r="N26" s="430" t="s">
        <v>393</v>
      </c>
      <c r="O26" s="362" t="s">
        <v>3</v>
      </c>
      <c r="P26" s="328" t="s">
        <v>3</v>
      </c>
      <c r="Q26" s="328" t="s">
        <v>3</v>
      </c>
      <c r="R26" s="328"/>
      <c r="S26" s="344"/>
      <c r="T26" s="344"/>
      <c r="U26" s="347"/>
      <c r="V26" s="458">
        <v>1</v>
      </c>
      <c r="W26" s="328">
        <v>2</v>
      </c>
      <c r="X26" s="328">
        <v>1</v>
      </c>
      <c r="Y26" s="391">
        <f>SUM(V26:X26)</f>
        <v>4</v>
      </c>
      <c r="Z26" s="429"/>
      <c r="AA26" s="328" t="s">
        <v>3</v>
      </c>
      <c r="AB26" s="328"/>
      <c r="AC26" s="391"/>
    </row>
    <row r="27" spans="2:29" s="374" customFormat="1" ht="58.5" customHeight="1">
      <c r="B27" s="430" t="s">
        <v>394</v>
      </c>
      <c r="C27" s="362" t="s">
        <v>3</v>
      </c>
      <c r="D27" s="328"/>
      <c r="E27" s="392"/>
      <c r="F27" s="362">
        <v>1</v>
      </c>
      <c r="G27" s="328">
        <v>2</v>
      </c>
      <c r="H27" s="328">
        <v>2</v>
      </c>
      <c r="I27" s="391">
        <f>F27+G27+H27</f>
        <v>5</v>
      </c>
      <c r="J27" s="362"/>
      <c r="K27" s="328" t="s">
        <v>3</v>
      </c>
      <c r="L27" s="328"/>
      <c r="M27" s="391"/>
      <c r="N27" s="430" t="s">
        <v>472</v>
      </c>
      <c r="O27" s="362" t="s">
        <v>3</v>
      </c>
      <c r="P27" s="328" t="s">
        <v>3</v>
      </c>
      <c r="Q27" s="328"/>
      <c r="R27" s="328"/>
      <c r="S27" s="344"/>
      <c r="T27" s="344"/>
      <c r="U27" s="347"/>
      <c r="V27" s="458">
        <v>1</v>
      </c>
      <c r="W27" s="328">
        <v>1</v>
      </c>
      <c r="X27" s="328">
        <v>1</v>
      </c>
      <c r="Y27" s="391">
        <f>SUM(V27:X27)</f>
        <v>3</v>
      </c>
      <c r="Z27" s="429" t="s">
        <v>3</v>
      </c>
      <c r="AA27" s="328"/>
      <c r="AB27" s="328"/>
      <c r="AC27" s="391"/>
    </row>
    <row r="28" spans="2:29" s="374" customFormat="1" ht="67.5" customHeight="1" thickBot="1">
      <c r="B28" s="436" t="s">
        <v>466</v>
      </c>
      <c r="C28" s="363" t="s">
        <v>3</v>
      </c>
      <c r="D28" s="356"/>
      <c r="E28" s="399"/>
      <c r="F28" s="363">
        <v>1</v>
      </c>
      <c r="G28" s="356">
        <v>4</v>
      </c>
      <c r="H28" s="356">
        <v>1</v>
      </c>
      <c r="I28" s="398">
        <f>F28+G28+H28</f>
        <v>6</v>
      </c>
      <c r="J28" s="363"/>
      <c r="K28" s="356">
        <f>IF(I28=2,"X","")</f>
      </c>
      <c r="L28" s="356" t="s">
        <v>3</v>
      </c>
      <c r="M28" s="398"/>
      <c r="N28" s="436" t="s">
        <v>473</v>
      </c>
      <c r="O28" s="363" t="s">
        <v>3</v>
      </c>
      <c r="P28" s="356" t="s">
        <v>3</v>
      </c>
      <c r="Q28" s="356" t="s">
        <v>3</v>
      </c>
      <c r="R28" s="356"/>
      <c r="S28" s="359" t="s">
        <v>3</v>
      </c>
      <c r="T28" s="359" t="s">
        <v>3</v>
      </c>
      <c r="U28" s="360"/>
      <c r="V28" s="507">
        <v>1</v>
      </c>
      <c r="W28" s="356">
        <v>1</v>
      </c>
      <c r="X28" s="356">
        <v>1</v>
      </c>
      <c r="Y28" s="398">
        <f>SUM(V28:X28)</f>
        <v>3</v>
      </c>
      <c r="Z28" s="397" t="s">
        <v>3</v>
      </c>
      <c r="AA28" s="356"/>
      <c r="AB28" s="356"/>
      <c r="AC28" s="398"/>
    </row>
    <row r="29" spans="2:29" s="101" customFormat="1" ht="21.75" customHeight="1" thickBot="1">
      <c r="B29" s="348"/>
      <c r="C29" s="108"/>
      <c r="D29" s="108"/>
      <c r="E29" s="108"/>
      <c r="F29" s="773" t="s">
        <v>177</v>
      </c>
      <c r="G29" s="774"/>
      <c r="H29" s="774"/>
      <c r="I29" s="774"/>
      <c r="J29" s="109">
        <f>IF(MAX(I16:I28)=1,"X","")</f>
      </c>
      <c r="K29" s="350">
        <f>IF(MAX(I16:I28)=2,"X","")</f>
      </c>
      <c r="L29" s="351" t="s">
        <v>3</v>
      </c>
      <c r="M29" s="352"/>
      <c r="N29" s="504">
        <f>IF(MAX(I16:I28)=6,"X","")</f>
      </c>
      <c r="O29" s="105"/>
      <c r="P29" s="107"/>
      <c r="Q29" s="493"/>
      <c r="R29" s="493"/>
      <c r="S29" s="493"/>
      <c r="T29" s="493"/>
      <c r="U29" s="493"/>
      <c r="V29" s="103"/>
      <c r="W29" s="776" t="s">
        <v>177</v>
      </c>
      <c r="X29" s="777"/>
      <c r="Y29" s="778"/>
      <c r="Z29" s="109">
        <f>IF(MAX(AA14:AA28)=1,"X","")</f>
      </c>
      <c r="AA29" s="350" t="s">
        <v>3</v>
      </c>
      <c r="AB29" s="351"/>
      <c r="AC29" s="352"/>
    </row>
    <row r="30" spans="2:29" s="101" customFormat="1" ht="12" customHeight="1" thickBot="1">
      <c r="B30" s="348"/>
      <c r="C30" s="108"/>
      <c r="D30" s="108"/>
      <c r="E30" s="107"/>
      <c r="F30" s="107"/>
      <c r="G30" s="105"/>
      <c r="H30" s="105"/>
      <c r="I30" s="105"/>
      <c r="J30" s="105"/>
      <c r="K30" s="105"/>
      <c r="L30" s="105"/>
      <c r="M30" s="105"/>
      <c r="N30" s="504"/>
      <c r="O30" s="105"/>
      <c r="P30" s="107"/>
      <c r="Q30" s="493"/>
      <c r="R30" s="493"/>
      <c r="S30" s="493"/>
      <c r="T30" s="493"/>
      <c r="U30" s="493"/>
      <c r="V30" s="103"/>
      <c r="W30" s="103"/>
      <c r="X30" s="103"/>
      <c r="Y30" s="103"/>
      <c r="Z30" s="103"/>
      <c r="AA30" s="103"/>
      <c r="AB30" s="103"/>
      <c r="AC30" s="103"/>
    </row>
    <row r="31" spans="2:29" s="101" customFormat="1" ht="21.75" customHeight="1" thickBot="1">
      <c r="B31" s="770" t="s">
        <v>319</v>
      </c>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2"/>
    </row>
    <row r="32" spans="2:29" s="374" customFormat="1" ht="76.5" customHeight="1">
      <c r="B32" s="479" t="s">
        <v>243</v>
      </c>
      <c r="C32" s="361" t="s">
        <v>3</v>
      </c>
      <c r="D32" s="330"/>
      <c r="E32" s="494"/>
      <c r="F32" s="361">
        <v>1</v>
      </c>
      <c r="G32" s="330">
        <v>4</v>
      </c>
      <c r="H32" s="330">
        <v>3</v>
      </c>
      <c r="I32" s="494">
        <f>F32+G32+H32</f>
        <v>8</v>
      </c>
      <c r="J32" s="361">
        <f>IF(I32=1,"X","")</f>
      </c>
      <c r="K32" s="330">
        <f>IF(I32=2,"X","")</f>
      </c>
      <c r="L32" s="330" t="s">
        <v>3</v>
      </c>
      <c r="M32" s="494"/>
      <c r="N32" s="485" t="s">
        <v>474</v>
      </c>
      <c r="O32" s="361">
        <f>IF(I32=9,"X","")</f>
      </c>
      <c r="P32" s="330"/>
      <c r="Q32" s="330" t="s">
        <v>3</v>
      </c>
      <c r="R32" s="330"/>
      <c r="S32" s="345"/>
      <c r="T32" s="345"/>
      <c r="U32" s="346" t="s">
        <v>3</v>
      </c>
      <c r="V32" s="506">
        <v>1</v>
      </c>
      <c r="W32" s="330">
        <v>1</v>
      </c>
      <c r="X32" s="330">
        <v>1</v>
      </c>
      <c r="Y32" s="494">
        <f>SUM(V32:X32)</f>
        <v>3</v>
      </c>
      <c r="Z32" s="361" t="s">
        <v>3</v>
      </c>
      <c r="AA32" s="330"/>
      <c r="AB32" s="330"/>
      <c r="AC32" s="494"/>
    </row>
    <row r="33" spans="2:29" s="374" customFormat="1" ht="57.75" customHeight="1">
      <c r="B33" s="393" t="s">
        <v>242</v>
      </c>
      <c r="C33" s="362" t="s">
        <v>3</v>
      </c>
      <c r="D33" s="328"/>
      <c r="E33" s="391"/>
      <c r="F33" s="362">
        <v>1</v>
      </c>
      <c r="G33" s="328">
        <v>4</v>
      </c>
      <c r="H33" s="328">
        <v>2</v>
      </c>
      <c r="I33" s="391">
        <f>F33+G33+H33</f>
        <v>7</v>
      </c>
      <c r="J33" s="362">
        <f>IF(I33=1,"X","")</f>
      </c>
      <c r="K33" s="328">
        <f>IF(I33=2,"X","")</f>
      </c>
      <c r="L33" s="328" t="s">
        <v>3</v>
      </c>
      <c r="M33" s="391">
        <f>IF(I33=4,"X","")</f>
      </c>
      <c r="N33" s="430" t="s">
        <v>475</v>
      </c>
      <c r="O33" s="362" t="s">
        <v>3</v>
      </c>
      <c r="P33" s="328"/>
      <c r="Q33" s="328" t="s">
        <v>3</v>
      </c>
      <c r="R33" s="328"/>
      <c r="S33" s="344"/>
      <c r="T33" s="344"/>
      <c r="U33" s="347" t="s">
        <v>3</v>
      </c>
      <c r="V33" s="458">
        <v>1</v>
      </c>
      <c r="W33" s="328">
        <v>1</v>
      </c>
      <c r="X33" s="328">
        <v>1</v>
      </c>
      <c r="Y33" s="391">
        <f>SUM(V33:X33)</f>
        <v>3</v>
      </c>
      <c r="Z33" s="362" t="s">
        <v>3</v>
      </c>
      <c r="AA33" s="328"/>
      <c r="AB33" s="328"/>
      <c r="AC33" s="391"/>
    </row>
    <row r="34" spans="2:29" s="374" customFormat="1" ht="57.75" customHeight="1">
      <c r="B34" s="393" t="s">
        <v>241</v>
      </c>
      <c r="C34" s="362" t="s">
        <v>3</v>
      </c>
      <c r="D34" s="328"/>
      <c r="E34" s="391"/>
      <c r="F34" s="362">
        <v>1</v>
      </c>
      <c r="G34" s="328">
        <v>4</v>
      </c>
      <c r="H34" s="328">
        <v>2</v>
      </c>
      <c r="I34" s="391">
        <f>F34+G34+H34</f>
        <v>7</v>
      </c>
      <c r="J34" s="362">
        <f>IF(I34=1,"X","")</f>
      </c>
      <c r="K34" s="328">
        <f>IF(I34=2,"X","")</f>
      </c>
      <c r="L34" s="328" t="s">
        <v>3</v>
      </c>
      <c r="M34" s="391">
        <f>IF(I34=4,"X","")</f>
      </c>
      <c r="N34" s="430" t="s">
        <v>476</v>
      </c>
      <c r="O34" s="362" t="s">
        <v>3</v>
      </c>
      <c r="P34" s="328"/>
      <c r="Q34" s="328" t="s">
        <v>3</v>
      </c>
      <c r="R34" s="328" t="s">
        <v>3</v>
      </c>
      <c r="S34" s="344"/>
      <c r="T34" s="344"/>
      <c r="U34" s="347" t="s">
        <v>3</v>
      </c>
      <c r="V34" s="458">
        <v>1</v>
      </c>
      <c r="W34" s="328">
        <v>1</v>
      </c>
      <c r="X34" s="328">
        <v>1</v>
      </c>
      <c r="Y34" s="391">
        <f>SUM(V34:X34)</f>
        <v>3</v>
      </c>
      <c r="Z34" s="362" t="s">
        <v>3</v>
      </c>
      <c r="AA34" s="328"/>
      <c r="AB34" s="328"/>
      <c r="AC34" s="391"/>
    </row>
    <row r="35" spans="2:29" s="374" customFormat="1" ht="57.75" customHeight="1" thickBot="1">
      <c r="B35" s="373" t="s">
        <v>395</v>
      </c>
      <c r="C35" s="363" t="s">
        <v>3</v>
      </c>
      <c r="D35" s="356"/>
      <c r="E35" s="398"/>
      <c r="F35" s="363">
        <v>2</v>
      </c>
      <c r="G35" s="356">
        <v>4</v>
      </c>
      <c r="H35" s="356">
        <v>1</v>
      </c>
      <c r="I35" s="398">
        <f>F35+G35+H35</f>
        <v>7</v>
      </c>
      <c r="J35" s="363">
        <f>IF(I35=1,"X","")</f>
      </c>
      <c r="K35" s="356">
        <f>IF(I35=2,"X","")</f>
      </c>
      <c r="L35" s="356" t="s">
        <v>3</v>
      </c>
      <c r="M35" s="398">
        <f>IF(I35=4,"X","")</f>
      </c>
      <c r="N35" s="436" t="s">
        <v>477</v>
      </c>
      <c r="O35" s="363" t="s">
        <v>3</v>
      </c>
      <c r="P35" s="356"/>
      <c r="Q35" s="356" t="s">
        <v>3</v>
      </c>
      <c r="R35" s="356"/>
      <c r="S35" s="359" t="s">
        <v>3</v>
      </c>
      <c r="T35" s="359"/>
      <c r="U35" s="360" t="s">
        <v>3</v>
      </c>
      <c r="V35" s="507">
        <v>1</v>
      </c>
      <c r="W35" s="356">
        <v>1</v>
      </c>
      <c r="X35" s="356">
        <v>1</v>
      </c>
      <c r="Y35" s="398">
        <f>SUM(V35:X35)</f>
        <v>3</v>
      </c>
      <c r="Z35" s="363" t="s">
        <v>3</v>
      </c>
      <c r="AA35" s="356"/>
      <c r="AB35" s="356"/>
      <c r="AC35" s="398"/>
    </row>
    <row r="36" spans="2:29" s="101" customFormat="1" ht="21.75" customHeight="1" thickBot="1">
      <c r="B36" s="475"/>
      <c r="C36" s="108"/>
      <c r="D36" s="108"/>
      <c r="E36" s="108"/>
      <c r="F36" s="773" t="s">
        <v>177</v>
      </c>
      <c r="G36" s="774"/>
      <c r="H36" s="774"/>
      <c r="I36" s="775"/>
      <c r="J36" s="109">
        <f>IF(MAX(I25:I35)=1,"X","")</f>
      </c>
      <c r="K36" s="350">
        <f>IF(MAX(I25:I35)=2,"X","")</f>
      </c>
      <c r="L36" s="351" t="s">
        <v>3</v>
      </c>
      <c r="M36" s="352"/>
      <c r="N36" s="504">
        <f>IF(MAX(I32:I35)=6,"X","")</f>
      </c>
      <c r="O36" s="105">
        <f>IF(MAX(I32:I35)=9,"X","")</f>
      </c>
      <c r="P36" s="107"/>
      <c r="Q36" s="493"/>
      <c r="R36" s="493"/>
      <c r="S36" s="493"/>
      <c r="T36" s="493"/>
      <c r="U36" s="493"/>
      <c r="V36" s="103"/>
      <c r="W36" s="776" t="s">
        <v>177</v>
      </c>
      <c r="X36" s="777"/>
      <c r="Y36" s="778"/>
      <c r="Z36" s="109" t="s">
        <v>3</v>
      </c>
      <c r="AA36" s="350"/>
      <c r="AB36" s="351"/>
      <c r="AC36" s="352"/>
    </row>
    <row r="37" spans="2:29" s="101" customFormat="1" ht="12" customHeight="1" thickBot="1">
      <c r="B37" s="348"/>
      <c r="C37" s="108"/>
      <c r="D37" s="108"/>
      <c r="E37" s="107"/>
      <c r="F37" s="107"/>
      <c r="G37" s="106"/>
      <c r="H37" s="106"/>
      <c r="I37" s="106"/>
      <c r="J37" s="105"/>
      <c r="K37" s="105"/>
      <c r="L37" s="105"/>
      <c r="M37" s="105"/>
      <c r="N37" s="504"/>
      <c r="O37" s="105"/>
      <c r="P37" s="107"/>
      <c r="Q37" s="493"/>
      <c r="R37" s="493"/>
      <c r="S37" s="493"/>
      <c r="T37" s="493"/>
      <c r="U37" s="493"/>
      <c r="V37" s="103"/>
      <c r="W37" s="103"/>
      <c r="X37" s="103"/>
      <c r="Y37" s="103"/>
      <c r="Z37" s="103"/>
      <c r="AA37" s="103"/>
      <c r="AB37" s="103"/>
      <c r="AC37" s="103"/>
    </row>
    <row r="38" spans="2:29" s="101" customFormat="1" ht="21.75" customHeight="1" thickBot="1">
      <c r="B38" s="770" t="s">
        <v>320</v>
      </c>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2"/>
    </row>
    <row r="39" spans="2:29" s="374" customFormat="1" ht="78.75" customHeight="1">
      <c r="B39" s="485" t="s">
        <v>240</v>
      </c>
      <c r="C39" s="361" t="s">
        <v>3</v>
      </c>
      <c r="D39" s="330"/>
      <c r="E39" s="494"/>
      <c r="F39" s="361">
        <v>2</v>
      </c>
      <c r="G39" s="330">
        <v>6</v>
      </c>
      <c r="H39" s="330">
        <v>2</v>
      </c>
      <c r="I39" s="494">
        <f>F39+G39+H39</f>
        <v>10</v>
      </c>
      <c r="J39" s="361">
        <f>IF(I39=1,"X","")</f>
      </c>
      <c r="K39" s="330">
        <f>IF(I39=2,"X","")</f>
      </c>
      <c r="L39" s="330">
        <f>IF(I39=3,"X","")</f>
      </c>
      <c r="M39" s="494" t="s">
        <v>3</v>
      </c>
      <c r="N39" s="485" t="s">
        <v>686</v>
      </c>
      <c r="O39" s="361" t="s">
        <v>3</v>
      </c>
      <c r="P39" s="330"/>
      <c r="Q39" s="330" t="s">
        <v>3</v>
      </c>
      <c r="R39" s="330"/>
      <c r="S39" s="345"/>
      <c r="T39" s="345"/>
      <c r="U39" s="346"/>
      <c r="V39" s="506">
        <v>1</v>
      </c>
      <c r="W39" s="330">
        <v>4</v>
      </c>
      <c r="X39" s="330">
        <v>1</v>
      </c>
      <c r="Y39" s="494">
        <v>6</v>
      </c>
      <c r="Z39" s="361"/>
      <c r="AA39" s="330"/>
      <c r="AB39" s="330" t="s">
        <v>3</v>
      </c>
      <c r="AC39" s="494"/>
    </row>
    <row r="40" spans="2:29" s="374" customFormat="1" ht="57.75" customHeight="1">
      <c r="B40" s="430" t="s">
        <v>239</v>
      </c>
      <c r="C40" s="362" t="s">
        <v>3</v>
      </c>
      <c r="D40" s="328"/>
      <c r="E40" s="391"/>
      <c r="F40" s="362">
        <v>1</v>
      </c>
      <c r="G40" s="328">
        <v>4</v>
      </c>
      <c r="H40" s="328">
        <v>2</v>
      </c>
      <c r="I40" s="391">
        <f>F40+G40+H40</f>
        <v>7</v>
      </c>
      <c r="J40" s="362">
        <f>IF(I40=1,"X","")</f>
      </c>
      <c r="K40" s="328">
        <f>IF(I40=2,"X","")</f>
      </c>
      <c r="L40" s="328" t="s">
        <v>3</v>
      </c>
      <c r="M40" s="391">
        <f>IF(I40=4,"X","")</f>
      </c>
      <c r="N40" s="430" t="s">
        <v>478</v>
      </c>
      <c r="O40" s="362" t="s">
        <v>3</v>
      </c>
      <c r="P40" s="328"/>
      <c r="Q40" s="328"/>
      <c r="R40" s="328"/>
      <c r="S40" s="344"/>
      <c r="T40" s="344"/>
      <c r="U40" s="347"/>
      <c r="V40" s="458">
        <v>1</v>
      </c>
      <c r="W40" s="328">
        <v>1</v>
      </c>
      <c r="X40" s="328">
        <v>1</v>
      </c>
      <c r="Y40" s="391">
        <v>3</v>
      </c>
      <c r="Z40" s="362" t="s">
        <v>3</v>
      </c>
      <c r="AA40" s="328"/>
      <c r="AB40" s="328"/>
      <c r="AC40" s="391"/>
    </row>
    <row r="41" spans="2:29" s="374" customFormat="1" ht="78" customHeight="1">
      <c r="B41" s="430" t="s">
        <v>397</v>
      </c>
      <c r="C41" s="362" t="s">
        <v>3</v>
      </c>
      <c r="D41" s="328"/>
      <c r="E41" s="391"/>
      <c r="F41" s="362">
        <v>1</v>
      </c>
      <c r="G41" s="328">
        <v>6</v>
      </c>
      <c r="H41" s="328">
        <v>2</v>
      </c>
      <c r="I41" s="391">
        <f>F41+G41+H41</f>
        <v>9</v>
      </c>
      <c r="J41" s="362">
        <f>IF(I41=1,"X","")</f>
      </c>
      <c r="K41" s="328">
        <f>IF(I41=2,"X","")</f>
      </c>
      <c r="L41" s="328">
        <f>IF(I41=3,"X","")</f>
      </c>
      <c r="M41" s="391" t="s">
        <v>3</v>
      </c>
      <c r="N41" s="430" t="s">
        <v>479</v>
      </c>
      <c r="O41" s="362" t="s">
        <v>3</v>
      </c>
      <c r="P41" s="328"/>
      <c r="Q41" s="328" t="s">
        <v>3</v>
      </c>
      <c r="R41" s="328"/>
      <c r="S41" s="344" t="s">
        <v>3</v>
      </c>
      <c r="T41" s="344"/>
      <c r="U41" s="347"/>
      <c r="V41" s="458">
        <v>1</v>
      </c>
      <c r="W41" s="328">
        <v>6</v>
      </c>
      <c r="X41" s="328">
        <v>1</v>
      </c>
      <c r="Y41" s="391">
        <v>8</v>
      </c>
      <c r="Z41" s="362"/>
      <c r="AA41" s="328"/>
      <c r="AB41" s="328" t="s">
        <v>3</v>
      </c>
      <c r="AC41" s="391"/>
    </row>
    <row r="42" spans="2:29" s="374" customFormat="1" ht="57.75" customHeight="1">
      <c r="B42" s="430" t="s">
        <v>238</v>
      </c>
      <c r="C42" s="362" t="s">
        <v>3</v>
      </c>
      <c r="D42" s="328"/>
      <c r="E42" s="391"/>
      <c r="F42" s="362">
        <v>1</v>
      </c>
      <c r="G42" s="328">
        <v>4</v>
      </c>
      <c r="H42" s="328">
        <v>2</v>
      </c>
      <c r="I42" s="391">
        <f>F42+G42+H42</f>
        <v>7</v>
      </c>
      <c r="J42" s="362">
        <f>IF(I42=1,"X","")</f>
      </c>
      <c r="K42" s="328">
        <f>IF(I42=2,"X","")</f>
      </c>
      <c r="L42" s="328" t="s">
        <v>3</v>
      </c>
      <c r="M42" s="391">
        <f>IF(I42=4,"X","")</f>
      </c>
      <c r="N42" s="430" t="s">
        <v>480</v>
      </c>
      <c r="O42" s="362" t="s">
        <v>3</v>
      </c>
      <c r="P42" s="328"/>
      <c r="Q42" s="328"/>
      <c r="R42" s="328"/>
      <c r="S42" s="344"/>
      <c r="T42" s="344"/>
      <c r="U42" s="347" t="s">
        <v>3</v>
      </c>
      <c r="V42" s="458">
        <v>1</v>
      </c>
      <c r="W42" s="328">
        <v>2</v>
      </c>
      <c r="X42" s="328">
        <v>1</v>
      </c>
      <c r="Y42" s="391">
        <v>4</v>
      </c>
      <c r="Z42" s="362"/>
      <c r="AA42" s="328" t="s">
        <v>3</v>
      </c>
      <c r="AB42" s="328"/>
      <c r="AC42" s="391"/>
    </row>
    <row r="43" spans="2:29" s="374" customFormat="1" ht="57.75" customHeight="1" thickBot="1">
      <c r="B43" s="436" t="s">
        <v>237</v>
      </c>
      <c r="C43" s="363" t="s">
        <v>3</v>
      </c>
      <c r="D43" s="356"/>
      <c r="E43" s="398"/>
      <c r="F43" s="363">
        <v>1</v>
      </c>
      <c r="G43" s="356">
        <v>2</v>
      </c>
      <c r="H43" s="356">
        <f>F43*G43</f>
        <v>2</v>
      </c>
      <c r="I43" s="398">
        <f>F43+G43+H43</f>
        <v>5</v>
      </c>
      <c r="J43" s="363">
        <f>IF(I43=1,"X","")</f>
      </c>
      <c r="K43" s="356" t="s">
        <v>3</v>
      </c>
      <c r="L43" s="356">
        <f>IF(I43=3,"X","")</f>
      </c>
      <c r="M43" s="398">
        <f>IF(I43=4,"X","")</f>
      </c>
      <c r="N43" s="436" t="s">
        <v>396</v>
      </c>
      <c r="O43" s="363" t="s">
        <v>3</v>
      </c>
      <c r="P43" s="356"/>
      <c r="Q43" s="356" t="s">
        <v>3</v>
      </c>
      <c r="R43" s="356"/>
      <c r="S43" s="359"/>
      <c r="T43" s="359"/>
      <c r="U43" s="360"/>
      <c r="V43" s="507">
        <v>1</v>
      </c>
      <c r="W43" s="356">
        <v>1</v>
      </c>
      <c r="X43" s="356">
        <v>1</v>
      </c>
      <c r="Y43" s="398">
        <v>3</v>
      </c>
      <c r="Z43" s="363" t="s">
        <v>3</v>
      </c>
      <c r="AA43" s="356"/>
      <c r="AB43" s="356"/>
      <c r="AC43" s="398"/>
    </row>
    <row r="44" spans="2:29" s="101" customFormat="1" ht="21.75" customHeight="1" thickBot="1">
      <c r="B44" s="475"/>
      <c r="C44" s="108"/>
      <c r="D44" s="108"/>
      <c r="E44" s="108"/>
      <c r="F44" s="773" t="s">
        <v>177</v>
      </c>
      <c r="G44" s="774"/>
      <c r="H44" s="774"/>
      <c r="I44" s="775"/>
      <c r="J44" s="109">
        <f>IF(MAX(I43:I43)=1,"X","")</f>
      </c>
      <c r="K44" s="350">
        <f>IF(MAX(I43:I43)=2,"X","")</f>
      </c>
      <c r="L44" s="351"/>
      <c r="M44" s="352" t="s">
        <v>3</v>
      </c>
      <c r="N44" s="504"/>
      <c r="O44" s="105"/>
      <c r="P44" s="107"/>
      <c r="Q44" s="493"/>
      <c r="R44" s="493"/>
      <c r="S44" s="493"/>
      <c r="T44" s="493"/>
      <c r="U44" s="493"/>
      <c r="V44" s="103"/>
      <c r="W44" s="776" t="s">
        <v>177</v>
      </c>
      <c r="X44" s="777"/>
      <c r="Y44" s="778"/>
      <c r="Z44" s="109"/>
      <c r="AA44" s="350"/>
      <c r="AB44" s="351" t="s">
        <v>3</v>
      </c>
      <c r="AC44" s="352"/>
    </row>
    <row r="45" spans="2:29" s="101" customFormat="1" ht="12" customHeight="1" thickBot="1">
      <c r="B45" s="348"/>
      <c r="C45" s="108"/>
      <c r="D45" s="108"/>
      <c r="E45" s="107"/>
      <c r="F45" s="107"/>
      <c r="G45" s="106"/>
      <c r="H45" s="106"/>
      <c r="I45" s="106"/>
      <c r="J45" s="105"/>
      <c r="K45" s="105"/>
      <c r="L45" s="105"/>
      <c r="M45" s="105"/>
      <c r="N45" s="504"/>
      <c r="O45" s="105"/>
      <c r="P45" s="107"/>
      <c r="Q45" s="493"/>
      <c r="R45" s="493"/>
      <c r="S45" s="493"/>
      <c r="T45" s="493"/>
      <c r="U45" s="493"/>
      <c r="V45" s="103"/>
      <c r="W45" s="103"/>
      <c r="X45" s="103"/>
      <c r="Y45" s="103"/>
      <c r="Z45" s="103"/>
      <c r="AA45" s="103"/>
      <c r="AB45" s="103"/>
      <c r="AC45" s="103"/>
    </row>
    <row r="46" spans="2:29" s="101" customFormat="1" ht="21.75" customHeight="1" thickBot="1">
      <c r="B46" s="770" t="s">
        <v>236</v>
      </c>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2"/>
    </row>
    <row r="47" spans="2:29" s="374" customFormat="1" ht="15">
      <c r="B47" s="479" t="s">
        <v>467</v>
      </c>
      <c r="C47" s="361" t="s">
        <v>3</v>
      </c>
      <c r="D47" s="330"/>
      <c r="E47" s="505"/>
      <c r="F47" s="361">
        <v>2</v>
      </c>
      <c r="G47" s="330">
        <v>4</v>
      </c>
      <c r="H47" s="330">
        <v>2</v>
      </c>
      <c r="I47" s="494">
        <f>F47-H47+G47</f>
        <v>4</v>
      </c>
      <c r="J47" s="508">
        <f>IF(I47=1,"X","")</f>
      </c>
      <c r="K47" s="330">
        <f>IF(I47=2,"X","")</f>
      </c>
      <c r="L47" s="330">
        <f>IF(I47=3,"X","")</f>
      </c>
      <c r="M47" s="494" t="s">
        <v>3</v>
      </c>
      <c r="N47" s="485" t="s">
        <v>318</v>
      </c>
      <c r="O47" s="361">
        <f>IF(I47=9,"X","")</f>
      </c>
      <c r="P47" s="330"/>
      <c r="Q47" s="330" t="s">
        <v>3</v>
      </c>
      <c r="R47" s="330"/>
      <c r="S47" s="345"/>
      <c r="T47" s="345"/>
      <c r="U47" s="346" t="s">
        <v>3</v>
      </c>
      <c r="V47" s="506">
        <v>1</v>
      </c>
      <c r="W47" s="330">
        <v>4</v>
      </c>
      <c r="X47" s="330">
        <v>1</v>
      </c>
      <c r="Y47" s="494">
        <f>SUM(V47:X47)</f>
        <v>6</v>
      </c>
      <c r="Z47" s="508"/>
      <c r="AA47" s="330"/>
      <c r="AB47" s="330" t="s">
        <v>3</v>
      </c>
      <c r="AC47" s="494"/>
    </row>
    <row r="48" spans="2:29" s="374" customFormat="1" ht="30.75" thickBot="1">
      <c r="B48" s="373" t="s">
        <v>468</v>
      </c>
      <c r="C48" s="363" t="s">
        <v>3</v>
      </c>
      <c r="D48" s="356"/>
      <c r="E48" s="399"/>
      <c r="F48" s="363">
        <v>1</v>
      </c>
      <c r="G48" s="356">
        <v>4</v>
      </c>
      <c r="H48" s="356">
        <v>2</v>
      </c>
      <c r="I48" s="398">
        <f>F48+H48+G48</f>
        <v>7</v>
      </c>
      <c r="J48" s="397">
        <f>IF(I48=1,"X","")</f>
      </c>
      <c r="K48" s="356">
        <f>IF(I48=2,"X","")</f>
      </c>
      <c r="L48" s="356" t="s">
        <v>3</v>
      </c>
      <c r="M48" s="398"/>
      <c r="N48" s="436" t="s">
        <v>318</v>
      </c>
      <c r="O48" s="363">
        <f>IF(I48=9,"X","")</f>
      </c>
      <c r="P48" s="356"/>
      <c r="Q48" s="356" t="s">
        <v>3</v>
      </c>
      <c r="R48" s="356"/>
      <c r="S48" s="359"/>
      <c r="T48" s="359"/>
      <c r="U48" s="360" t="s">
        <v>3</v>
      </c>
      <c r="V48" s="507">
        <v>1</v>
      </c>
      <c r="W48" s="356">
        <v>4</v>
      </c>
      <c r="X48" s="356">
        <v>1</v>
      </c>
      <c r="Y48" s="398">
        <f>SUM(V48:X48)</f>
        <v>6</v>
      </c>
      <c r="Z48" s="397"/>
      <c r="AA48" s="356"/>
      <c r="AB48" s="356" t="s">
        <v>3</v>
      </c>
      <c r="AC48" s="398"/>
    </row>
    <row r="49" spans="2:29" s="101" customFormat="1" ht="21.75" customHeight="1" thickBot="1">
      <c r="B49" s="475"/>
      <c r="C49" s="108"/>
      <c r="D49" s="108"/>
      <c r="E49" s="108"/>
      <c r="F49" s="773" t="s">
        <v>177</v>
      </c>
      <c r="G49" s="774"/>
      <c r="H49" s="774"/>
      <c r="I49" s="775"/>
      <c r="J49" s="109">
        <f>IF(MAX(I48:I48)=1,"X","")</f>
      </c>
      <c r="K49" s="350">
        <f>IF(MAX(I48:I48)=2,"X","")</f>
      </c>
      <c r="L49" s="351">
        <f>IF(MAX(I48:I48)=3,"X","")</f>
      </c>
      <c r="M49" s="352" t="s">
        <v>3</v>
      </c>
      <c r="N49" s="504">
        <f>IF(MAX(I48:I48)=6,"X","")</f>
      </c>
      <c r="O49" s="105">
        <f>IF(MAX(I48:I48)=9,"X","")</f>
      </c>
      <c r="P49" s="107"/>
      <c r="Q49" s="493"/>
      <c r="R49" s="493"/>
      <c r="S49" s="493"/>
      <c r="T49" s="493"/>
      <c r="U49" s="493"/>
      <c r="V49" s="103"/>
      <c r="W49" s="776" t="s">
        <v>177</v>
      </c>
      <c r="X49" s="777"/>
      <c r="Y49" s="778"/>
      <c r="Z49" s="109"/>
      <c r="AA49" s="350"/>
      <c r="AB49" s="351" t="s">
        <v>3</v>
      </c>
      <c r="AC49" s="352"/>
    </row>
    <row r="50" spans="2:29" s="101" customFormat="1" ht="12" customHeight="1" thickBot="1">
      <c r="B50" s="348"/>
      <c r="C50" s="108"/>
      <c r="D50" s="108"/>
      <c r="E50" s="107"/>
      <c r="F50" s="107"/>
      <c r="G50" s="105"/>
      <c r="H50" s="105"/>
      <c r="I50" s="105"/>
      <c r="J50" s="105"/>
      <c r="K50" s="105"/>
      <c r="L50" s="105"/>
      <c r="M50" s="105"/>
      <c r="N50" s="504"/>
      <c r="O50" s="105"/>
      <c r="P50" s="107"/>
      <c r="Q50" s="493"/>
      <c r="R50" s="493"/>
      <c r="S50" s="493"/>
      <c r="T50" s="493"/>
      <c r="U50" s="493"/>
      <c r="V50" s="103"/>
      <c r="W50" s="103"/>
      <c r="X50" s="103"/>
      <c r="Y50" s="103"/>
      <c r="Z50" s="103"/>
      <c r="AA50" s="103"/>
      <c r="AB50" s="103"/>
      <c r="AC50" s="103"/>
    </row>
    <row r="51" spans="2:29" s="101" customFormat="1" ht="21.75" customHeight="1" thickBot="1">
      <c r="B51" s="770" t="s">
        <v>235</v>
      </c>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2"/>
    </row>
    <row r="52" spans="2:29" s="374" customFormat="1" ht="57.75" customHeight="1">
      <c r="B52" s="485" t="s">
        <v>234</v>
      </c>
      <c r="C52" s="361" t="s">
        <v>3</v>
      </c>
      <c r="D52" s="330"/>
      <c r="E52" s="494"/>
      <c r="F52" s="361">
        <v>1</v>
      </c>
      <c r="G52" s="330">
        <v>2</v>
      </c>
      <c r="H52" s="330">
        <v>2</v>
      </c>
      <c r="I52" s="494">
        <f>F52+G52+H52</f>
        <v>5</v>
      </c>
      <c r="J52" s="361">
        <f>IF(I52=1,"X","")</f>
      </c>
      <c r="K52" s="330" t="s">
        <v>3</v>
      </c>
      <c r="L52" s="330">
        <f>IF(I52=3,"X","")</f>
      </c>
      <c r="M52" s="494">
        <f>IF(I52=4,"X","")</f>
      </c>
      <c r="N52" s="485" t="s">
        <v>399</v>
      </c>
      <c r="O52" s="361" t="s">
        <v>3</v>
      </c>
      <c r="P52" s="330"/>
      <c r="Q52" s="330"/>
      <c r="R52" s="330"/>
      <c r="S52" s="345"/>
      <c r="T52" s="345"/>
      <c r="U52" s="346"/>
      <c r="V52" s="506">
        <v>1</v>
      </c>
      <c r="W52" s="330">
        <v>2</v>
      </c>
      <c r="X52" s="330">
        <v>1</v>
      </c>
      <c r="Y52" s="494">
        <f>SUM(V52:X52)</f>
        <v>4</v>
      </c>
      <c r="Z52" s="361"/>
      <c r="AA52" s="330" t="s">
        <v>3</v>
      </c>
      <c r="AB52" s="330"/>
      <c r="AC52" s="494"/>
    </row>
    <row r="53" spans="2:29" s="374" customFormat="1" ht="57.75" customHeight="1">
      <c r="B53" s="430" t="s">
        <v>398</v>
      </c>
      <c r="C53" s="362" t="s">
        <v>3</v>
      </c>
      <c r="D53" s="328"/>
      <c r="E53" s="391"/>
      <c r="F53" s="362">
        <v>1</v>
      </c>
      <c r="G53" s="328">
        <v>2</v>
      </c>
      <c r="H53" s="328">
        <v>2</v>
      </c>
      <c r="I53" s="391">
        <f>F53+G53+H53</f>
        <v>5</v>
      </c>
      <c r="J53" s="362">
        <f>IF(I53=1,"X","")</f>
      </c>
      <c r="K53" s="328" t="s">
        <v>3</v>
      </c>
      <c r="L53" s="328">
        <f>IF(I53=3,"X","")</f>
      </c>
      <c r="M53" s="391">
        <f>IF(I53=4,"X","")</f>
      </c>
      <c r="N53" s="430" t="s">
        <v>481</v>
      </c>
      <c r="O53" s="362" t="s">
        <v>3</v>
      </c>
      <c r="P53" s="328"/>
      <c r="Q53" s="328" t="s">
        <v>3</v>
      </c>
      <c r="R53" s="328"/>
      <c r="S53" s="344"/>
      <c r="T53" s="344"/>
      <c r="U53" s="347"/>
      <c r="V53" s="458">
        <v>1</v>
      </c>
      <c r="W53" s="328">
        <v>2</v>
      </c>
      <c r="X53" s="328">
        <v>1</v>
      </c>
      <c r="Y53" s="391">
        <f>SUM(V53:X53)</f>
        <v>4</v>
      </c>
      <c r="Z53" s="362"/>
      <c r="AA53" s="328" t="s">
        <v>3</v>
      </c>
      <c r="AB53" s="328"/>
      <c r="AC53" s="391"/>
    </row>
    <row r="54" spans="2:29" s="374" customFormat="1" ht="85.5" customHeight="1" thickBot="1">
      <c r="B54" s="436" t="s">
        <v>233</v>
      </c>
      <c r="C54" s="363" t="s">
        <v>3</v>
      </c>
      <c r="D54" s="356"/>
      <c r="E54" s="398"/>
      <c r="F54" s="363">
        <v>1</v>
      </c>
      <c r="G54" s="356">
        <v>4</v>
      </c>
      <c r="H54" s="356">
        <v>2</v>
      </c>
      <c r="I54" s="398">
        <f>F54+G54+H54</f>
        <v>7</v>
      </c>
      <c r="J54" s="363">
        <f>IF(I54=1,"X","")</f>
      </c>
      <c r="K54" s="356">
        <f>IF(I54=2,"X","")</f>
      </c>
      <c r="L54" s="356" t="s">
        <v>3</v>
      </c>
      <c r="M54" s="398">
        <f>IF(I54=4,"X","")</f>
      </c>
      <c r="N54" s="436" t="s">
        <v>400</v>
      </c>
      <c r="O54" s="363" t="s">
        <v>3</v>
      </c>
      <c r="P54" s="356"/>
      <c r="Q54" s="356" t="s">
        <v>3</v>
      </c>
      <c r="R54" s="356" t="s">
        <v>3</v>
      </c>
      <c r="S54" s="359"/>
      <c r="T54" s="359"/>
      <c r="U54" s="360"/>
      <c r="V54" s="507">
        <v>1</v>
      </c>
      <c r="W54" s="356">
        <v>1</v>
      </c>
      <c r="X54" s="356">
        <v>1</v>
      </c>
      <c r="Y54" s="398">
        <f>SUM(V54:X54)</f>
        <v>3</v>
      </c>
      <c r="Z54" s="363" t="s">
        <v>3</v>
      </c>
      <c r="AA54" s="356"/>
      <c r="AB54" s="356"/>
      <c r="AC54" s="398"/>
    </row>
    <row r="55" spans="2:29" s="101" customFormat="1" ht="21.75" customHeight="1" thickBot="1">
      <c r="B55" s="475"/>
      <c r="C55" s="108"/>
      <c r="D55" s="108"/>
      <c r="E55" s="108"/>
      <c r="F55" s="773" t="s">
        <v>177</v>
      </c>
      <c r="G55" s="774"/>
      <c r="H55" s="774"/>
      <c r="I55" s="775"/>
      <c r="J55" s="109">
        <f>IF(MAX(I54:I54)=1,"X","")</f>
      </c>
      <c r="K55" s="350">
        <f>IF(MAX(I54:I54)=2,"X","")</f>
      </c>
      <c r="L55" s="351" t="s">
        <v>3</v>
      </c>
      <c r="M55" s="352"/>
      <c r="N55" s="504">
        <f>IF(MAX(I54:I54)=6,"X","")</f>
      </c>
      <c r="O55" s="105">
        <f>IF(MAX(I54:I54)=9,"X","")</f>
      </c>
      <c r="P55" s="107"/>
      <c r="Q55" s="493"/>
      <c r="R55" s="493"/>
      <c r="S55" s="493"/>
      <c r="T55" s="493"/>
      <c r="U55" s="493"/>
      <c r="V55" s="103"/>
      <c r="W55" s="776" t="s">
        <v>177</v>
      </c>
      <c r="X55" s="777"/>
      <c r="Y55" s="778"/>
      <c r="Z55" s="109"/>
      <c r="AA55" s="350" t="s">
        <v>3</v>
      </c>
      <c r="AB55" s="351"/>
      <c r="AC55" s="352"/>
    </row>
    <row r="56" spans="2:29" s="101" customFormat="1" ht="12" customHeight="1" thickBot="1">
      <c r="B56" s="348"/>
      <c r="C56" s="108"/>
      <c r="D56" s="108"/>
      <c r="E56" s="107"/>
      <c r="F56" s="107"/>
      <c r="G56" s="105"/>
      <c r="H56" s="105"/>
      <c r="I56" s="105"/>
      <c r="J56" s="105"/>
      <c r="K56" s="105"/>
      <c r="L56" s="105"/>
      <c r="M56" s="105"/>
      <c r="N56" s="504"/>
      <c r="O56" s="105"/>
      <c r="P56" s="107"/>
      <c r="Q56" s="493"/>
      <c r="R56" s="493"/>
      <c r="S56" s="493"/>
      <c r="T56" s="493"/>
      <c r="U56" s="493"/>
      <c r="V56" s="103"/>
      <c r="W56" s="103"/>
      <c r="X56" s="103"/>
      <c r="Y56" s="103"/>
      <c r="Z56" s="103"/>
      <c r="AA56" s="103"/>
      <c r="AB56" s="103"/>
      <c r="AC56" s="103"/>
    </row>
    <row r="57" spans="2:29" s="101" customFormat="1" ht="21.75" customHeight="1" thickBot="1">
      <c r="B57" s="770" t="s">
        <v>232</v>
      </c>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2"/>
    </row>
    <row r="58" spans="2:29" s="101" customFormat="1" ht="83.25" customHeight="1">
      <c r="B58" s="421" t="s">
        <v>231</v>
      </c>
      <c r="C58" s="335" t="s">
        <v>3</v>
      </c>
      <c r="D58" s="329"/>
      <c r="E58" s="494"/>
      <c r="F58" s="335">
        <v>2</v>
      </c>
      <c r="G58" s="329">
        <v>2</v>
      </c>
      <c r="H58" s="329">
        <v>2</v>
      </c>
      <c r="I58" s="494">
        <f>F58+G58+H58</f>
        <v>6</v>
      </c>
      <c r="J58" s="335">
        <f>IF(I58=1,"X","")</f>
      </c>
      <c r="K58" s="329">
        <f>IF(I58=2,"X","")</f>
      </c>
      <c r="L58" s="329" t="s">
        <v>3</v>
      </c>
      <c r="M58" s="338">
        <f>IF(I58=4,"X","")</f>
      </c>
      <c r="N58" s="484" t="s">
        <v>401</v>
      </c>
      <c r="O58" s="361" t="s">
        <v>3</v>
      </c>
      <c r="P58" s="330"/>
      <c r="Q58" s="330" t="s">
        <v>3</v>
      </c>
      <c r="R58" s="345"/>
      <c r="S58" s="345"/>
      <c r="T58" s="345"/>
      <c r="U58" s="346"/>
      <c r="V58" s="506">
        <v>1</v>
      </c>
      <c r="W58" s="329">
        <v>1</v>
      </c>
      <c r="X58" s="329">
        <v>1</v>
      </c>
      <c r="Y58" s="338">
        <f>SUM(V58:X58)</f>
        <v>3</v>
      </c>
      <c r="Z58" s="335" t="s">
        <v>3</v>
      </c>
      <c r="AA58" s="329"/>
      <c r="AB58" s="329"/>
      <c r="AC58" s="338"/>
    </row>
    <row r="59" spans="2:29" s="101" customFormat="1" ht="87" customHeight="1">
      <c r="B59" s="402" t="s">
        <v>402</v>
      </c>
      <c r="C59" s="336"/>
      <c r="D59" s="327"/>
      <c r="E59" s="391"/>
      <c r="F59" s="336">
        <v>1</v>
      </c>
      <c r="G59" s="327">
        <v>4</v>
      </c>
      <c r="H59" s="327">
        <v>2</v>
      </c>
      <c r="I59" s="391">
        <f>F59+G59+H59</f>
        <v>7</v>
      </c>
      <c r="J59" s="336"/>
      <c r="K59" s="327"/>
      <c r="L59" s="327" t="s">
        <v>3</v>
      </c>
      <c r="M59" s="339"/>
      <c r="N59" s="423" t="s">
        <v>482</v>
      </c>
      <c r="O59" s="362" t="s">
        <v>3</v>
      </c>
      <c r="P59" s="328"/>
      <c r="Q59" s="328" t="s">
        <v>3</v>
      </c>
      <c r="R59" s="344"/>
      <c r="S59" s="344"/>
      <c r="T59" s="344"/>
      <c r="U59" s="347"/>
      <c r="V59" s="458">
        <v>1</v>
      </c>
      <c r="W59" s="327">
        <v>1</v>
      </c>
      <c r="X59" s="327">
        <v>1</v>
      </c>
      <c r="Y59" s="339">
        <f>SUM(V59:X59)</f>
        <v>3</v>
      </c>
      <c r="Z59" s="336" t="s">
        <v>3</v>
      </c>
      <c r="AA59" s="327"/>
      <c r="AB59" s="327"/>
      <c r="AC59" s="339"/>
    </row>
    <row r="60" spans="2:29" s="101" customFormat="1" ht="57" customHeight="1" thickBot="1">
      <c r="B60" s="414" t="s">
        <v>230</v>
      </c>
      <c r="C60" s="337" t="s">
        <v>3</v>
      </c>
      <c r="D60" s="331"/>
      <c r="E60" s="398"/>
      <c r="F60" s="337">
        <v>1</v>
      </c>
      <c r="G60" s="331">
        <v>2</v>
      </c>
      <c r="H60" s="331">
        <f>F60*G60</f>
        <v>2</v>
      </c>
      <c r="I60" s="398">
        <f>F60+G60+H60</f>
        <v>5</v>
      </c>
      <c r="J60" s="337">
        <f>IF(I60=1,"X","")</f>
      </c>
      <c r="K60" s="331" t="s">
        <v>3</v>
      </c>
      <c r="L60" s="331">
        <f>IF(I60=3,"X","")</f>
      </c>
      <c r="M60" s="340">
        <f>IF(I60=4,"X","")</f>
      </c>
      <c r="N60" s="390" t="s">
        <v>483</v>
      </c>
      <c r="O60" s="363" t="s">
        <v>3</v>
      </c>
      <c r="P60" s="356"/>
      <c r="Q60" s="356" t="s">
        <v>3</v>
      </c>
      <c r="R60" s="359"/>
      <c r="S60" s="359" t="s">
        <v>3</v>
      </c>
      <c r="T60" s="359"/>
      <c r="U60" s="360"/>
      <c r="V60" s="507">
        <v>1</v>
      </c>
      <c r="W60" s="331">
        <v>1</v>
      </c>
      <c r="X60" s="331">
        <v>1</v>
      </c>
      <c r="Y60" s="340">
        <f>SUM(V60:X60)</f>
        <v>3</v>
      </c>
      <c r="Z60" s="337" t="s">
        <v>3</v>
      </c>
      <c r="AA60" s="331"/>
      <c r="AB60" s="331"/>
      <c r="AC60" s="340"/>
    </row>
    <row r="61" spans="2:29" s="101" customFormat="1" ht="21.75" customHeight="1" thickBot="1">
      <c r="B61" s="475"/>
      <c r="C61" s="108"/>
      <c r="D61" s="108"/>
      <c r="E61" s="108"/>
      <c r="F61" s="773" t="s">
        <v>177</v>
      </c>
      <c r="G61" s="774"/>
      <c r="H61" s="774"/>
      <c r="I61" s="775"/>
      <c r="J61" s="109"/>
      <c r="K61" s="350"/>
      <c r="L61" s="351" t="s">
        <v>3</v>
      </c>
      <c r="M61" s="352"/>
      <c r="N61" s="504"/>
      <c r="O61" s="105"/>
      <c r="P61" s="107"/>
      <c r="Q61" s="493"/>
      <c r="R61" s="493"/>
      <c r="S61" s="493"/>
      <c r="T61" s="493"/>
      <c r="U61" s="493"/>
      <c r="V61" s="103"/>
      <c r="W61" s="776" t="s">
        <v>177</v>
      </c>
      <c r="X61" s="777"/>
      <c r="Y61" s="778"/>
      <c r="Z61" s="109" t="s">
        <v>3</v>
      </c>
      <c r="AA61" s="350"/>
      <c r="AB61" s="351"/>
      <c r="AC61" s="352"/>
    </row>
    <row r="62" spans="2:29" s="101" customFormat="1" ht="12" customHeight="1" thickBot="1">
      <c r="B62" s="348"/>
      <c r="C62" s="108"/>
      <c r="D62" s="108"/>
      <c r="E62" s="107"/>
      <c r="F62" s="107"/>
      <c r="G62" s="106"/>
      <c r="H62" s="106"/>
      <c r="I62" s="106"/>
      <c r="J62" s="105"/>
      <c r="K62" s="105"/>
      <c r="L62" s="105"/>
      <c r="M62" s="105"/>
      <c r="N62" s="504"/>
      <c r="O62" s="105"/>
      <c r="P62" s="107"/>
      <c r="Q62" s="493"/>
      <c r="R62" s="493"/>
      <c r="S62" s="493"/>
      <c r="T62" s="493"/>
      <c r="U62" s="493"/>
      <c r="V62" s="103"/>
      <c r="W62" s="103"/>
      <c r="X62" s="103"/>
      <c r="Y62" s="103"/>
      <c r="Z62" s="103"/>
      <c r="AA62" s="103"/>
      <c r="AB62" s="103"/>
      <c r="AC62" s="103"/>
    </row>
    <row r="63" spans="2:29" s="101" customFormat="1" ht="21.75" customHeight="1" thickBot="1">
      <c r="B63" s="779" t="s">
        <v>229</v>
      </c>
      <c r="C63" s="780"/>
      <c r="D63" s="780"/>
      <c r="E63" s="780"/>
      <c r="F63" s="771"/>
      <c r="G63" s="771"/>
      <c r="H63" s="771"/>
      <c r="I63" s="771"/>
      <c r="J63" s="771"/>
      <c r="K63" s="771"/>
      <c r="L63" s="771"/>
      <c r="M63" s="771"/>
      <c r="N63" s="780"/>
      <c r="O63" s="780"/>
      <c r="P63" s="780"/>
      <c r="Q63" s="780"/>
      <c r="R63" s="780"/>
      <c r="S63" s="780"/>
      <c r="T63" s="780"/>
      <c r="U63" s="780"/>
      <c r="V63" s="771"/>
      <c r="W63" s="771"/>
      <c r="X63" s="771"/>
      <c r="Y63" s="771"/>
      <c r="Z63" s="771"/>
      <c r="AA63" s="771"/>
      <c r="AB63" s="771"/>
      <c r="AC63" s="772"/>
    </row>
    <row r="64" spans="2:29" s="404" customFormat="1" ht="108" customHeight="1" thickBot="1">
      <c r="B64" s="509" t="s">
        <v>342</v>
      </c>
      <c r="C64" s="510" t="s">
        <v>3</v>
      </c>
      <c r="D64" s="354"/>
      <c r="E64" s="353"/>
      <c r="F64" s="510">
        <v>2</v>
      </c>
      <c r="G64" s="354">
        <v>4</v>
      </c>
      <c r="H64" s="354">
        <v>3</v>
      </c>
      <c r="I64" s="511">
        <f>F64+G64+H64</f>
        <v>9</v>
      </c>
      <c r="J64" s="512">
        <f>IF(I64=1,"X","")</f>
      </c>
      <c r="K64" s="354">
        <f>IF(I64=2,"X","")</f>
      </c>
      <c r="L64" s="354">
        <f>IF(I64=3,"X","")</f>
      </c>
      <c r="M64" s="511" t="s">
        <v>3</v>
      </c>
      <c r="N64" s="513" t="s">
        <v>484</v>
      </c>
      <c r="O64" s="363" t="s">
        <v>3</v>
      </c>
      <c r="P64" s="356" t="s">
        <v>3</v>
      </c>
      <c r="Q64" s="356" t="s">
        <v>3</v>
      </c>
      <c r="R64" s="356"/>
      <c r="S64" s="359"/>
      <c r="T64" s="359" t="s">
        <v>3</v>
      </c>
      <c r="U64" s="491"/>
      <c r="V64" s="355">
        <v>1</v>
      </c>
      <c r="W64" s="354">
        <v>2</v>
      </c>
      <c r="X64" s="354">
        <v>2</v>
      </c>
      <c r="Y64" s="511">
        <f>SUM(V64:X64)</f>
        <v>5</v>
      </c>
      <c r="Z64" s="512"/>
      <c r="AA64" s="354" t="s">
        <v>3</v>
      </c>
      <c r="AB64" s="354"/>
      <c r="AC64" s="511"/>
    </row>
    <row r="65" spans="2:29" s="101" customFormat="1" ht="21.75" customHeight="1" thickBot="1">
      <c r="B65" s="475"/>
      <c r="C65" s="108"/>
      <c r="D65" s="108"/>
      <c r="E65" s="108"/>
      <c r="F65" s="773" t="s">
        <v>177</v>
      </c>
      <c r="G65" s="774"/>
      <c r="H65" s="774"/>
      <c r="I65" s="775"/>
      <c r="J65" s="109">
        <f>IF(MAX(I64:I64)=1,"X","")</f>
      </c>
      <c r="K65" s="350">
        <f>IF(MAX(I64:I64)=2,"X","")</f>
      </c>
      <c r="L65" s="351">
        <f>IF(MAX(I64:I64)=3,"X","")</f>
      </c>
      <c r="M65" s="352" t="s">
        <v>3</v>
      </c>
      <c r="N65" s="504">
        <f>IF(MAX(I64:I64)=6,"X","")</f>
      </c>
      <c r="O65" s="105"/>
      <c r="P65" s="107"/>
      <c r="Q65" s="493"/>
      <c r="R65" s="493"/>
      <c r="S65" s="493"/>
      <c r="T65" s="493"/>
      <c r="U65" s="493"/>
      <c r="V65" s="103"/>
      <c r="W65" s="776" t="s">
        <v>177</v>
      </c>
      <c r="X65" s="777"/>
      <c r="Y65" s="778"/>
      <c r="Z65" s="109"/>
      <c r="AA65" s="350" t="s">
        <v>3</v>
      </c>
      <c r="AB65" s="351"/>
      <c r="AC65" s="352"/>
    </row>
    <row r="66" spans="1:2" ht="15">
      <c r="A66" s="1"/>
      <c r="B66" s="497"/>
    </row>
    <row r="67" spans="1:2" ht="15.75" thickBot="1">
      <c r="A67" s="1"/>
      <c r="B67" s="497"/>
    </row>
    <row r="68" spans="2:29" s="101" customFormat="1" ht="21.75" customHeight="1" thickBot="1">
      <c r="B68" s="770" t="s">
        <v>321</v>
      </c>
      <c r="C68" s="771"/>
      <c r="D68" s="771"/>
      <c r="E68" s="771"/>
      <c r="F68" s="771"/>
      <c r="G68" s="771"/>
      <c r="H68" s="771"/>
      <c r="I68" s="771"/>
      <c r="J68" s="771"/>
      <c r="K68" s="771"/>
      <c r="L68" s="771"/>
      <c r="M68" s="771"/>
      <c r="N68" s="771"/>
      <c r="O68" s="771"/>
      <c r="P68" s="771"/>
      <c r="Q68" s="771"/>
      <c r="R68" s="771"/>
      <c r="S68" s="771"/>
      <c r="T68" s="771"/>
      <c r="U68" s="771"/>
      <c r="V68" s="771"/>
      <c r="W68" s="771"/>
      <c r="X68" s="771"/>
      <c r="Y68" s="771"/>
      <c r="Z68" s="771"/>
      <c r="AA68" s="771"/>
      <c r="AB68" s="771"/>
      <c r="AC68" s="772"/>
    </row>
    <row r="69" spans="2:29" s="102" customFormat="1" ht="115.5" customHeight="1" thickBot="1">
      <c r="B69" s="484" t="s">
        <v>248</v>
      </c>
      <c r="C69" s="335" t="s">
        <v>3</v>
      </c>
      <c r="D69" s="329"/>
      <c r="E69" s="494"/>
      <c r="F69" s="335">
        <v>1</v>
      </c>
      <c r="G69" s="329">
        <v>4</v>
      </c>
      <c r="H69" s="329">
        <v>3</v>
      </c>
      <c r="I69" s="494">
        <f>F69+G69+H69</f>
        <v>8</v>
      </c>
      <c r="J69" s="335"/>
      <c r="K69" s="329"/>
      <c r="L69" s="329" t="s">
        <v>3</v>
      </c>
      <c r="M69" s="494"/>
      <c r="N69" s="484" t="s">
        <v>485</v>
      </c>
      <c r="O69" s="361" t="s">
        <v>3</v>
      </c>
      <c r="P69" s="330" t="s">
        <v>3</v>
      </c>
      <c r="Q69" s="330" t="s">
        <v>3</v>
      </c>
      <c r="R69" s="330"/>
      <c r="S69" s="345"/>
      <c r="T69" s="345"/>
      <c r="U69" s="346"/>
      <c r="V69" s="332">
        <v>1</v>
      </c>
      <c r="W69" s="329">
        <v>4</v>
      </c>
      <c r="X69" s="329">
        <v>1</v>
      </c>
      <c r="Y69" s="338">
        <f>SUM(V69:X69)</f>
        <v>6</v>
      </c>
      <c r="Z69" s="419"/>
      <c r="AA69" s="329"/>
      <c r="AB69" s="329" t="s">
        <v>3</v>
      </c>
      <c r="AC69" s="338"/>
    </row>
    <row r="70" spans="2:29" s="102" customFormat="1" ht="84" customHeight="1" thickBot="1">
      <c r="B70" s="390" t="s">
        <v>403</v>
      </c>
      <c r="C70" s="337" t="s">
        <v>3</v>
      </c>
      <c r="D70" s="331"/>
      <c r="E70" s="398"/>
      <c r="F70" s="337">
        <v>1</v>
      </c>
      <c r="G70" s="331">
        <v>4</v>
      </c>
      <c r="H70" s="331">
        <v>3</v>
      </c>
      <c r="I70" s="511">
        <f>F70+G70+H70</f>
        <v>8</v>
      </c>
      <c r="J70" s="337"/>
      <c r="K70" s="331"/>
      <c r="L70" s="331" t="s">
        <v>3</v>
      </c>
      <c r="M70" s="398"/>
      <c r="N70" s="390" t="s">
        <v>404</v>
      </c>
      <c r="O70" s="363" t="s">
        <v>3</v>
      </c>
      <c r="P70" s="356"/>
      <c r="Q70" s="356" t="s">
        <v>3</v>
      </c>
      <c r="R70" s="356"/>
      <c r="S70" s="359"/>
      <c r="T70" s="359"/>
      <c r="U70" s="360"/>
      <c r="V70" s="334">
        <v>1</v>
      </c>
      <c r="W70" s="331">
        <v>2</v>
      </c>
      <c r="X70" s="331">
        <v>2</v>
      </c>
      <c r="Y70" s="340">
        <f>SUM(V70:X70)</f>
        <v>5</v>
      </c>
      <c r="Z70" s="438"/>
      <c r="AA70" s="331" t="s">
        <v>3</v>
      </c>
      <c r="AB70" s="331"/>
      <c r="AC70" s="340"/>
    </row>
    <row r="71" spans="2:29" s="101" customFormat="1" ht="21.75" customHeight="1" thickBot="1">
      <c r="B71" s="475"/>
      <c r="C71" s="108"/>
      <c r="D71" s="108"/>
      <c r="E71" s="108"/>
      <c r="F71" s="773" t="s">
        <v>177</v>
      </c>
      <c r="G71" s="774"/>
      <c r="H71" s="774"/>
      <c r="I71" s="775"/>
      <c r="J71" s="109">
        <f>IF(MAX(I70:I70)=1,"X","")</f>
      </c>
      <c r="K71" s="350">
        <f>IF(MAX(I70:I70)=2,"X","")</f>
      </c>
      <c r="L71" s="351" t="s">
        <v>3</v>
      </c>
      <c r="M71" s="352"/>
      <c r="N71" s="504">
        <f>IF(MAX(I70:I70)=6,"X","")</f>
      </c>
      <c r="O71" s="105">
        <f>IF(MAX(I70:I70)=9,"X","")</f>
      </c>
      <c r="P71" s="107"/>
      <c r="Q71" s="493"/>
      <c r="R71" s="493"/>
      <c r="S71" s="493"/>
      <c r="T71" s="493"/>
      <c r="U71" s="493"/>
      <c r="V71" s="103"/>
      <c r="W71" s="776" t="s">
        <v>177</v>
      </c>
      <c r="X71" s="777"/>
      <c r="Y71" s="778"/>
      <c r="Z71" s="109"/>
      <c r="AA71" s="350"/>
      <c r="AB71" s="351" t="s">
        <v>3</v>
      </c>
      <c r="AC71" s="352"/>
    </row>
    <row r="72" spans="1:2" ht="15">
      <c r="A72" s="1"/>
      <c r="B72" s="497"/>
    </row>
    <row r="73" spans="1:2" ht="15">
      <c r="A73" s="1"/>
      <c r="B73" s="497"/>
    </row>
    <row r="74" spans="1:2" ht="15">
      <c r="A74" s="1"/>
      <c r="B74" s="497"/>
    </row>
    <row r="75" spans="1:2" ht="15">
      <c r="A75" s="1"/>
      <c r="B75" s="497"/>
    </row>
    <row r="76" spans="1:2" ht="15">
      <c r="A76" s="1"/>
      <c r="B76" s="497"/>
    </row>
    <row r="77" spans="1:2" ht="15">
      <c r="A77" s="1"/>
      <c r="B77" s="497"/>
    </row>
    <row r="78" spans="1:2" ht="15">
      <c r="A78" s="1"/>
      <c r="B78" s="497"/>
    </row>
    <row r="79" spans="1:2" ht="15">
      <c r="A79" s="1"/>
      <c r="B79" s="497"/>
    </row>
    <row r="80" spans="1:2" ht="15">
      <c r="A80" s="1"/>
      <c r="B80" s="497"/>
    </row>
    <row r="81" spans="1:2" ht="15">
      <c r="A81" s="1"/>
      <c r="B81" s="497"/>
    </row>
    <row r="82" spans="1:2" ht="15">
      <c r="A82" s="1"/>
      <c r="B82" s="497"/>
    </row>
    <row r="83" spans="1:2" ht="15">
      <c r="A83" s="1"/>
      <c r="B83" s="497"/>
    </row>
    <row r="84" spans="1:2" ht="15">
      <c r="A84" s="1"/>
      <c r="B84" s="497"/>
    </row>
    <row r="85" spans="1:2" ht="15">
      <c r="A85" s="1"/>
      <c r="B85" s="497"/>
    </row>
    <row r="86" spans="1:2" ht="15">
      <c r="A86" s="1"/>
      <c r="B86" s="497"/>
    </row>
    <row r="87" spans="1:2" ht="15">
      <c r="A87" s="1"/>
      <c r="B87" s="497"/>
    </row>
    <row r="88" spans="1:2" ht="15">
      <c r="A88" s="1"/>
      <c r="B88" s="497"/>
    </row>
    <row r="89" spans="1:2" ht="15">
      <c r="A89" s="1"/>
      <c r="B89" s="497"/>
    </row>
    <row r="90" spans="1:2" ht="15">
      <c r="A90" s="1"/>
      <c r="B90" s="497"/>
    </row>
    <row r="91" spans="1:2" ht="15">
      <c r="A91" s="1"/>
      <c r="B91" s="497"/>
    </row>
    <row r="92" spans="1:2" ht="15">
      <c r="A92" s="1"/>
      <c r="B92" s="497"/>
    </row>
    <row r="93" spans="1:2" ht="15">
      <c r="A93" s="1"/>
      <c r="B93" s="497"/>
    </row>
    <row r="94" spans="1:2" ht="15">
      <c r="A94" s="1"/>
      <c r="B94" s="497"/>
    </row>
    <row r="95" spans="1:2" ht="15">
      <c r="A95" s="1"/>
      <c r="B95" s="497"/>
    </row>
    <row r="96" spans="1:2" ht="15">
      <c r="A96" s="1"/>
      <c r="B96" s="497"/>
    </row>
    <row r="97" spans="1:2" ht="15">
      <c r="A97" s="1"/>
      <c r="B97" s="497"/>
    </row>
    <row r="98" spans="1:2" ht="15">
      <c r="A98" s="1"/>
      <c r="B98" s="497"/>
    </row>
    <row r="99" spans="1:2" ht="15">
      <c r="A99" s="1"/>
      <c r="B99" s="497"/>
    </row>
    <row r="100" spans="1:2" ht="15">
      <c r="A100" s="1"/>
      <c r="B100" s="497"/>
    </row>
    <row r="101" spans="1:2" ht="15">
      <c r="A101" s="1"/>
      <c r="B101" s="497"/>
    </row>
    <row r="102" spans="1:2" ht="15">
      <c r="A102" s="1"/>
      <c r="B102" s="497"/>
    </row>
    <row r="103" spans="1:2" ht="15">
      <c r="A103" s="1"/>
      <c r="B103" s="497"/>
    </row>
    <row r="104" spans="1:2" ht="15">
      <c r="A104" s="1"/>
      <c r="B104" s="497"/>
    </row>
    <row r="105" spans="1:2" ht="15">
      <c r="A105" s="1"/>
      <c r="B105" s="497"/>
    </row>
    <row r="106" spans="1:2" ht="15">
      <c r="A106" s="1"/>
      <c r="B106" s="497"/>
    </row>
    <row r="107" spans="1:2" ht="15">
      <c r="A107" s="1"/>
      <c r="B107" s="497"/>
    </row>
    <row r="108" spans="1:2" ht="15">
      <c r="A108" s="1"/>
      <c r="B108" s="497"/>
    </row>
    <row r="109" spans="1:2" ht="15">
      <c r="A109" s="1"/>
      <c r="B109" s="497"/>
    </row>
    <row r="110" spans="1:2" ht="15">
      <c r="A110" s="1"/>
      <c r="B110" s="497"/>
    </row>
    <row r="111" spans="1:2" ht="15">
      <c r="A111" s="1"/>
      <c r="B111" s="497"/>
    </row>
    <row r="112" spans="1:2" ht="15">
      <c r="A112" s="1"/>
      <c r="B112" s="497"/>
    </row>
    <row r="113" spans="1:2" ht="15">
      <c r="A113" s="1"/>
      <c r="B113" s="497"/>
    </row>
    <row r="114" spans="1:2" ht="15">
      <c r="A114" s="1"/>
      <c r="B114" s="497"/>
    </row>
    <row r="115" spans="1:2" ht="15">
      <c r="A115" s="1"/>
      <c r="B115" s="497"/>
    </row>
    <row r="116" spans="1:2" ht="15">
      <c r="A116" s="1"/>
      <c r="B116" s="497"/>
    </row>
    <row r="117" spans="1:2" ht="15">
      <c r="A117" s="1"/>
      <c r="B117" s="497"/>
    </row>
    <row r="118" spans="1:2" ht="15">
      <c r="A118" s="1"/>
      <c r="B118" s="497"/>
    </row>
    <row r="119" spans="1:2" ht="15">
      <c r="A119" s="1"/>
      <c r="B119" s="497"/>
    </row>
    <row r="120" spans="1:2" ht="15">
      <c r="A120" s="1"/>
      <c r="B120" s="497"/>
    </row>
    <row r="121" spans="1:2" ht="15">
      <c r="A121" s="1"/>
      <c r="B121" s="497"/>
    </row>
    <row r="122" spans="1:2" ht="15">
      <c r="A122" s="1"/>
      <c r="B122" s="497"/>
    </row>
    <row r="123" spans="1:2" ht="15">
      <c r="A123" s="1"/>
      <c r="B123" s="497"/>
    </row>
    <row r="124" spans="1:2" ht="15">
      <c r="A124" s="1"/>
      <c r="B124" s="497"/>
    </row>
    <row r="125" spans="1:2" ht="15">
      <c r="A125" s="1"/>
      <c r="B125" s="497"/>
    </row>
    <row r="126" spans="1:2" ht="15">
      <c r="A126" s="1"/>
      <c r="B126" s="497"/>
    </row>
    <row r="127" spans="1:2" ht="15">
      <c r="A127" s="1"/>
      <c r="B127" s="497"/>
    </row>
    <row r="128" spans="1:2" ht="15">
      <c r="A128" s="1"/>
      <c r="B128" s="497"/>
    </row>
    <row r="129" spans="1:2" ht="15">
      <c r="A129" s="1"/>
      <c r="B129" s="497"/>
    </row>
  </sheetData>
  <sheetProtection/>
  <mergeCells count="40">
    <mergeCell ref="W71:Y71"/>
    <mergeCell ref="W55:Y55"/>
    <mergeCell ref="W61:Y61"/>
    <mergeCell ref="W65:Y65"/>
    <mergeCell ref="C7:E7"/>
    <mergeCell ref="J7:K7"/>
    <mergeCell ref="V13:Y13"/>
    <mergeCell ref="W29:Y29"/>
    <mergeCell ref="B24:AC24"/>
    <mergeCell ref="Z7:AA7"/>
    <mergeCell ref="C8:E8"/>
    <mergeCell ref="J8:K8"/>
    <mergeCell ref="Z8:AA8"/>
    <mergeCell ref="B15:AC15"/>
    <mergeCell ref="J9:M9"/>
    <mergeCell ref="Z9:AC9"/>
    <mergeCell ref="F13:I13"/>
    <mergeCell ref="J13:M13"/>
    <mergeCell ref="O13:U13"/>
    <mergeCell ref="Z13:AC13"/>
    <mergeCell ref="F71:I71"/>
    <mergeCell ref="B68:AC68"/>
    <mergeCell ref="F29:I29"/>
    <mergeCell ref="F36:I36"/>
    <mergeCell ref="F61:I61"/>
    <mergeCell ref="F55:I55"/>
    <mergeCell ref="F65:I65"/>
    <mergeCell ref="B57:AC57"/>
    <mergeCell ref="B63:AC63"/>
    <mergeCell ref="B31:AC31"/>
    <mergeCell ref="B38:AC38"/>
    <mergeCell ref="F22:I22"/>
    <mergeCell ref="B46:AC46"/>
    <mergeCell ref="B51:AC51"/>
    <mergeCell ref="F44:I44"/>
    <mergeCell ref="F49:I49"/>
    <mergeCell ref="W22:Y22"/>
    <mergeCell ref="W36:Y36"/>
    <mergeCell ref="W44:Y44"/>
    <mergeCell ref="W49:Y49"/>
  </mergeCells>
  <conditionalFormatting sqref="I64 I52:I54 I32:I35 I16 I39:I43 I47:I48 I25:I28 I58:I60">
    <cfRule type="cellIs" priority="6" dxfId="0" operator="equal" stopIfTrue="1">
      <formula>0</formula>
    </cfRule>
  </conditionalFormatting>
  <conditionalFormatting sqref="I69">
    <cfRule type="cellIs" priority="3" dxfId="0" operator="equal" stopIfTrue="1">
      <formula>0</formula>
    </cfRule>
  </conditionalFormatting>
  <conditionalFormatting sqref="I70">
    <cfRule type="cellIs" priority="1" dxfId="0" operator="equal" stopIfTrue="1">
      <formula>0</formula>
    </cfRule>
  </conditionalFormatting>
  <printOptions/>
  <pageMargins left="0.787401575" right="0.787401575" top="0.42" bottom="0.47" header="0.34" footer="0.35"/>
  <pageSetup horizontalDpi="600" verticalDpi="600" orientation="landscape" paperSize="9" scale="27" r:id="rId2"/>
  <headerFooter alignWithMargins="0">
    <oddFooter>&amp;LVersion : 2002 - A - 1&amp;CAnalyse de risques&amp;RPage : &amp;P/&amp;N</oddFooter>
  </headerFooter>
  <rowBreaks count="1" manualBreakCount="1">
    <brk id="50" max="28" man="1"/>
  </rowBreaks>
  <drawing r:id="rId1"/>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AF221"/>
  <sheetViews>
    <sheetView view="pageBreakPreview" zoomScale="60" zoomScaleNormal="70" zoomScalePageLayoutView="0" workbookViewId="0" topLeftCell="M1">
      <selection activeCell="AC141" sqref="AC141"/>
    </sheetView>
  </sheetViews>
  <sheetFormatPr defaultColWidth="11.421875" defaultRowHeight="12.75"/>
  <cols>
    <col min="1" max="1" width="6.28125" style="101" customWidth="1"/>
    <col min="2" max="2" width="49.57421875" style="101" customWidth="1"/>
    <col min="3" max="3" width="10.421875" style="103" customWidth="1"/>
    <col min="4" max="4" width="12.28125" style="103" customWidth="1"/>
    <col min="5" max="5" width="15.140625" style="103" bestFit="1" customWidth="1"/>
    <col min="6" max="6" width="18.421875" style="103" customWidth="1"/>
    <col min="7" max="7" width="11.57421875" style="103" customWidth="1"/>
    <col min="8" max="8" width="16.140625" style="103" customWidth="1"/>
    <col min="9" max="9" width="14.140625" style="103" customWidth="1"/>
    <col min="10" max="13" width="8.7109375" style="103" customWidth="1"/>
    <col min="14" max="14" width="96.28125" style="101" customWidth="1"/>
    <col min="15" max="21" width="15.00390625" style="478" customWidth="1"/>
    <col min="22" max="22" width="18.421875" style="13" customWidth="1"/>
    <col min="23" max="23" width="11.57421875" style="13" customWidth="1"/>
    <col min="24" max="24" width="16.140625" style="13" customWidth="1"/>
    <col min="25" max="25" width="14.140625" style="13" customWidth="1"/>
    <col min="26" max="29" width="8.7109375" style="13" customWidth="1"/>
    <col min="30" max="16384" width="11.421875" style="101" customWidth="1"/>
  </cols>
  <sheetData>
    <row r="1" spans="6:22" ht="75.75" customHeight="1">
      <c r="F1" s="444"/>
      <c r="N1" s="472"/>
      <c r="V1" s="33"/>
    </row>
    <row r="2" ht="15">
      <c r="D2" s="103" t="s">
        <v>112</v>
      </c>
    </row>
    <row r="3" spans="6:22" ht="15.75">
      <c r="F3" s="444"/>
      <c r="V3" s="33"/>
    </row>
    <row r="6" ht="15.75" thickBot="1"/>
    <row r="7" spans="2:29" ht="30" customHeight="1" thickTop="1">
      <c r="B7" s="481" t="s">
        <v>49</v>
      </c>
      <c r="C7" s="795"/>
      <c r="D7" s="795"/>
      <c r="E7" s="796"/>
      <c r="J7" s="797" t="s">
        <v>67</v>
      </c>
      <c r="K7" s="798"/>
      <c r="L7" s="424"/>
      <c r="M7" s="424"/>
      <c r="N7" s="448"/>
      <c r="S7" s="91"/>
      <c r="T7" s="91"/>
      <c r="U7" s="91"/>
      <c r="V7" s="90"/>
      <c r="W7" s="90"/>
      <c r="X7" s="90"/>
      <c r="Y7" s="90"/>
      <c r="Z7" s="783"/>
      <c r="AA7" s="783"/>
      <c r="AB7" s="90"/>
      <c r="AC7" s="90"/>
    </row>
    <row r="8" spans="2:29" ht="30.75" customHeight="1" thickBot="1">
      <c r="B8" s="482" t="s">
        <v>2</v>
      </c>
      <c r="C8" s="799"/>
      <c r="D8" s="799"/>
      <c r="E8" s="800"/>
      <c r="J8" s="801" t="s">
        <v>68</v>
      </c>
      <c r="K8" s="802"/>
      <c r="L8" s="348"/>
      <c r="M8" s="348"/>
      <c r="N8" s="447"/>
      <c r="S8" s="91"/>
      <c r="T8" s="91"/>
      <c r="U8" s="91"/>
      <c r="V8" s="90"/>
      <c r="W8" s="90"/>
      <c r="X8" s="90"/>
      <c r="Y8" s="90"/>
      <c r="Z8" s="783"/>
      <c r="AA8" s="783"/>
      <c r="AB8" s="90"/>
      <c r="AC8" s="90"/>
    </row>
    <row r="9" spans="2:29" ht="34.5" customHeight="1" thickBot="1" thickTop="1">
      <c r="B9" s="483" t="s">
        <v>98</v>
      </c>
      <c r="C9" s="446"/>
      <c r="D9" s="446"/>
      <c r="E9" s="514"/>
      <c r="J9" s="792" t="s">
        <v>69</v>
      </c>
      <c r="K9" s="793"/>
      <c r="L9" s="793"/>
      <c r="M9" s="793"/>
      <c r="N9" s="445"/>
      <c r="S9" s="91"/>
      <c r="T9" s="91"/>
      <c r="U9" s="91"/>
      <c r="V9" s="90"/>
      <c r="W9" s="90"/>
      <c r="X9" s="90"/>
      <c r="Y9" s="90"/>
      <c r="Z9" s="783"/>
      <c r="AA9" s="783"/>
      <c r="AB9" s="783"/>
      <c r="AC9" s="783"/>
    </row>
    <row r="10" spans="2:29" ht="16.5" thickTop="1">
      <c r="B10" s="116"/>
      <c r="C10" s="480"/>
      <c r="S10" s="91"/>
      <c r="T10" s="91"/>
      <c r="U10" s="91"/>
      <c r="V10" s="90"/>
      <c r="W10" s="90"/>
      <c r="X10" s="90"/>
      <c r="Y10" s="90"/>
      <c r="Z10" s="90"/>
      <c r="AA10" s="90"/>
      <c r="AB10" s="90"/>
      <c r="AC10" s="90"/>
    </row>
    <row r="11" spans="2:21" ht="31.5" customHeight="1">
      <c r="B11" s="794" t="s">
        <v>663</v>
      </c>
      <c r="C11" s="794"/>
      <c r="D11" s="794"/>
      <c r="E11" s="794"/>
      <c r="F11" s="794"/>
      <c r="G11" s="794"/>
      <c r="H11" s="794"/>
      <c r="I11" s="794"/>
      <c r="J11" s="794"/>
      <c r="K11" s="794"/>
      <c r="L11" s="794"/>
      <c r="M11" s="794"/>
      <c r="N11" s="794"/>
      <c r="O11" s="794"/>
      <c r="P11" s="794"/>
      <c r="Q11" s="794"/>
      <c r="R11" s="794"/>
      <c r="S11" s="794"/>
      <c r="T11" s="794"/>
      <c r="U11" s="794"/>
    </row>
    <row r="12" spans="3:14" ht="15" customHeight="1" thickBot="1">
      <c r="C12" s="444"/>
      <c r="N12" s="444" t="s">
        <v>70</v>
      </c>
    </row>
    <row r="13" spans="6:29" ht="26.25" customHeight="1" thickBot="1">
      <c r="F13" s="788" t="s">
        <v>14</v>
      </c>
      <c r="G13" s="789"/>
      <c r="H13" s="789"/>
      <c r="I13" s="790"/>
      <c r="J13" s="788" t="s">
        <v>15</v>
      </c>
      <c r="K13" s="789"/>
      <c r="L13" s="789"/>
      <c r="M13" s="790"/>
      <c r="O13" s="784" t="s">
        <v>168</v>
      </c>
      <c r="P13" s="785"/>
      <c r="Q13" s="785"/>
      <c r="R13" s="785"/>
      <c r="S13" s="785"/>
      <c r="T13" s="785"/>
      <c r="U13" s="785"/>
      <c r="V13" s="741" t="s">
        <v>262</v>
      </c>
      <c r="W13" s="742"/>
      <c r="X13" s="742"/>
      <c r="Y13" s="743"/>
      <c r="Z13" s="741" t="s">
        <v>15</v>
      </c>
      <c r="AA13" s="742"/>
      <c r="AB13" s="742"/>
      <c r="AC13" s="743"/>
    </row>
    <row r="14" spans="2:29" ht="114" customHeight="1" thickBot="1">
      <c r="B14" s="111" t="s">
        <v>16</v>
      </c>
      <c r="C14" s="113" t="s">
        <v>13</v>
      </c>
      <c r="D14" s="115" t="s">
        <v>12</v>
      </c>
      <c r="E14" s="114" t="s">
        <v>11</v>
      </c>
      <c r="F14" s="113" t="s">
        <v>20</v>
      </c>
      <c r="G14" s="115" t="s">
        <v>10</v>
      </c>
      <c r="H14" s="112" t="s">
        <v>9</v>
      </c>
      <c r="I14" s="114" t="s">
        <v>19</v>
      </c>
      <c r="J14" s="113" t="s">
        <v>4</v>
      </c>
      <c r="K14" s="115" t="s">
        <v>5</v>
      </c>
      <c r="L14" s="115" t="s">
        <v>6</v>
      </c>
      <c r="M14" s="114" t="s">
        <v>7</v>
      </c>
      <c r="N14" s="111" t="s">
        <v>8</v>
      </c>
      <c r="O14" s="487" t="s">
        <v>205</v>
      </c>
      <c r="P14" s="488" t="s">
        <v>162</v>
      </c>
      <c r="Q14" s="488" t="s">
        <v>343</v>
      </c>
      <c r="R14" s="489" t="s">
        <v>164</v>
      </c>
      <c r="S14" s="489" t="s">
        <v>165</v>
      </c>
      <c r="T14" s="489" t="s">
        <v>166</v>
      </c>
      <c r="U14" s="488" t="s">
        <v>167</v>
      </c>
      <c r="V14" s="5" t="s">
        <v>20</v>
      </c>
      <c r="W14" s="6" t="s">
        <v>10</v>
      </c>
      <c r="X14" s="8" t="s">
        <v>9</v>
      </c>
      <c r="Y14" s="7" t="s">
        <v>19</v>
      </c>
      <c r="Z14" s="5" t="s">
        <v>4</v>
      </c>
      <c r="AA14" s="6" t="s">
        <v>5</v>
      </c>
      <c r="AB14" s="6" t="s">
        <v>6</v>
      </c>
      <c r="AC14" s="7" t="s">
        <v>7</v>
      </c>
    </row>
    <row r="15" spans="2:29" ht="21.75" customHeight="1" thickBot="1">
      <c r="B15" s="779" t="s">
        <v>23</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91"/>
    </row>
    <row r="16" spans="2:29" ht="119.25" customHeight="1">
      <c r="B16" s="437" t="s">
        <v>208</v>
      </c>
      <c r="C16" s="384" t="s">
        <v>3</v>
      </c>
      <c r="D16" s="387"/>
      <c r="E16" s="386"/>
      <c r="F16" s="384">
        <v>1</v>
      </c>
      <c r="G16" s="387">
        <v>2</v>
      </c>
      <c r="H16" s="387">
        <v>1</v>
      </c>
      <c r="I16" s="386">
        <f>F16+G16+H16</f>
        <v>4</v>
      </c>
      <c r="J16" s="384">
        <f>IF($I16&gt;0,(IF($I16&lt;4,"X",""))," ")</f>
      </c>
      <c r="K16" s="384" t="str">
        <f>IF($I16&gt;3,(IF($I16&lt;6,"X",""))," ")</f>
        <v>X</v>
      </c>
      <c r="L16" s="384" t="str">
        <f>IF($I16&gt;5,(IF($I16&lt;8,"X",""))," ")</f>
        <v> </v>
      </c>
      <c r="M16" s="386" t="str">
        <f>IF($I16&gt;7,(IF($I16&lt;12,"X",""))," ")</f>
        <v> </v>
      </c>
      <c r="N16" s="382" t="s">
        <v>530</v>
      </c>
      <c r="O16" s="361" t="s">
        <v>3</v>
      </c>
      <c r="P16" s="330"/>
      <c r="Q16" s="330" t="s">
        <v>3</v>
      </c>
      <c r="R16" s="330"/>
      <c r="S16" s="345"/>
      <c r="T16" s="345"/>
      <c r="U16" s="490"/>
      <c r="V16" s="332">
        <v>1</v>
      </c>
      <c r="W16" s="329">
        <v>2</v>
      </c>
      <c r="X16" s="329">
        <v>1</v>
      </c>
      <c r="Y16" s="338">
        <f>X16+W16+V16</f>
        <v>4</v>
      </c>
      <c r="Z16" s="419"/>
      <c r="AA16" s="329" t="s">
        <v>3</v>
      </c>
      <c r="AB16" s="329"/>
      <c r="AC16" s="338"/>
    </row>
    <row r="17" spans="2:29" ht="81" customHeight="1">
      <c r="B17" s="430" t="s">
        <v>509</v>
      </c>
      <c r="C17" s="431" t="s">
        <v>3</v>
      </c>
      <c r="D17" s="327"/>
      <c r="E17" s="339"/>
      <c r="F17" s="431">
        <v>1</v>
      </c>
      <c r="G17" s="327">
        <v>1</v>
      </c>
      <c r="H17" s="327">
        <v>1</v>
      </c>
      <c r="I17" s="339">
        <f>F17+G17+H17</f>
        <v>3</v>
      </c>
      <c r="J17" s="384" t="str">
        <f>IF($I17&gt;0,(IF($I17&lt;4,"X",""))," ")</f>
        <v>X</v>
      </c>
      <c r="K17" s="384" t="str">
        <f>IF($I17&gt;3,(IF($I17&lt;6,"X",""))," ")</f>
        <v> </v>
      </c>
      <c r="L17" s="384" t="str">
        <f>IF($I17&gt;5,(IF($I17&lt;8,"X",""))," ")</f>
        <v> </v>
      </c>
      <c r="M17" s="386" t="str">
        <f>IF($I17&gt;7,(IF($I17&lt;12,"X",""))," ")</f>
        <v> </v>
      </c>
      <c r="N17" s="394" t="s">
        <v>531</v>
      </c>
      <c r="O17" s="362" t="s">
        <v>3</v>
      </c>
      <c r="P17" s="328"/>
      <c r="Q17" s="328" t="s">
        <v>3</v>
      </c>
      <c r="R17" s="328"/>
      <c r="S17" s="344"/>
      <c r="T17" s="344"/>
      <c r="U17" s="476"/>
      <c r="V17" s="333">
        <v>1</v>
      </c>
      <c r="W17" s="327">
        <v>1</v>
      </c>
      <c r="X17" s="327">
        <v>1</v>
      </c>
      <c r="Y17" s="339">
        <f>X17+W17+V17</f>
        <v>3</v>
      </c>
      <c r="Z17" s="431" t="s">
        <v>3</v>
      </c>
      <c r="AA17" s="327"/>
      <c r="AB17" s="327"/>
      <c r="AC17" s="339"/>
    </row>
    <row r="18" spans="2:29" ht="70.5" customHeight="1">
      <c r="B18" s="430" t="s">
        <v>510</v>
      </c>
      <c r="C18" s="431" t="s">
        <v>3</v>
      </c>
      <c r="D18" s="327"/>
      <c r="E18" s="339"/>
      <c r="F18" s="431">
        <v>1</v>
      </c>
      <c r="G18" s="327">
        <v>4</v>
      </c>
      <c r="H18" s="327">
        <v>1</v>
      </c>
      <c r="I18" s="339">
        <f>F18+G18+H18</f>
        <v>6</v>
      </c>
      <c r="J18" s="384">
        <f>IF($I18&gt;0,(IF($I18&lt;4,"X",""))," ")</f>
      </c>
      <c r="K18" s="384">
        <f>IF($I18&gt;3,(IF($I18&lt;6,"X",""))," ")</f>
      </c>
      <c r="L18" s="384" t="str">
        <f>IF($I18&gt;5,(IF($I18&lt;8,"X",""))," ")</f>
        <v>X</v>
      </c>
      <c r="M18" s="386" t="str">
        <f>IF($I18&gt;7,(IF($I18&lt;12,"X",""))," ")</f>
        <v> </v>
      </c>
      <c r="N18" s="394" t="s">
        <v>486</v>
      </c>
      <c r="O18" s="362" t="s">
        <v>3</v>
      </c>
      <c r="P18" s="328"/>
      <c r="Q18" s="328" t="s">
        <v>3</v>
      </c>
      <c r="R18" s="328"/>
      <c r="S18" s="344"/>
      <c r="T18" s="344"/>
      <c r="U18" s="476"/>
      <c r="V18" s="333">
        <v>1</v>
      </c>
      <c r="W18" s="327">
        <v>2</v>
      </c>
      <c r="X18" s="327">
        <v>1</v>
      </c>
      <c r="Y18" s="339">
        <f>X18+W18+V18</f>
        <v>4</v>
      </c>
      <c r="Z18" s="431"/>
      <c r="AA18" s="327" t="s">
        <v>3</v>
      </c>
      <c r="AB18" s="327"/>
      <c r="AC18" s="339"/>
    </row>
    <row r="19" spans="2:29" ht="54" customHeight="1" thickBot="1">
      <c r="B19" s="436" t="s">
        <v>511</v>
      </c>
      <c r="C19" s="438" t="s">
        <v>3</v>
      </c>
      <c r="D19" s="331"/>
      <c r="E19" s="340"/>
      <c r="F19" s="438">
        <v>1</v>
      </c>
      <c r="G19" s="331">
        <v>4</v>
      </c>
      <c r="H19" s="331">
        <v>1</v>
      </c>
      <c r="I19" s="340">
        <f>F19+G19+H19</f>
        <v>6</v>
      </c>
      <c r="J19" s="370">
        <f>IF($I19&gt;0,(IF($I19&lt;4,"X",""))," ")</f>
      </c>
      <c r="K19" s="370">
        <f>IF($I19&gt;3,(IF($I19&lt;6,"X",""))," ")</f>
      </c>
      <c r="L19" s="370" t="str">
        <f>IF($I19&gt;5,(IF($I19&lt;8,"X",""))," ")</f>
        <v>X</v>
      </c>
      <c r="M19" s="411" t="str">
        <f>IF($I19&gt;7,(IF($I19&lt;12,"X",""))," ")</f>
        <v> </v>
      </c>
      <c r="N19" s="394" t="s">
        <v>487</v>
      </c>
      <c r="O19" s="363" t="s">
        <v>3</v>
      </c>
      <c r="P19" s="356"/>
      <c r="Q19" s="356" t="s">
        <v>3</v>
      </c>
      <c r="R19" s="356"/>
      <c r="S19" s="359"/>
      <c r="T19" s="359"/>
      <c r="U19" s="491"/>
      <c r="V19" s="334">
        <v>1</v>
      </c>
      <c r="W19" s="331">
        <v>2</v>
      </c>
      <c r="X19" s="331">
        <v>1</v>
      </c>
      <c r="Y19" s="340">
        <f>X19+W19+V19</f>
        <v>4</v>
      </c>
      <c r="Z19" s="438"/>
      <c r="AA19" s="331" t="s">
        <v>3</v>
      </c>
      <c r="AB19" s="331"/>
      <c r="AC19" s="340"/>
    </row>
    <row r="20" spans="2:31" ht="21.75" customHeight="1" thickBot="1">
      <c r="B20" s="104"/>
      <c r="C20" s="104"/>
      <c r="D20" s="104"/>
      <c r="E20" s="104"/>
      <c r="F20" s="104"/>
      <c r="G20" s="104"/>
      <c r="H20" s="773" t="s">
        <v>22</v>
      </c>
      <c r="I20" s="775"/>
      <c r="J20" s="426"/>
      <c r="K20" s="343"/>
      <c r="L20" s="425" t="s">
        <v>3</v>
      </c>
      <c r="M20" s="326"/>
      <c r="N20" s="424"/>
      <c r="O20" s="107"/>
      <c r="P20" s="107"/>
      <c r="Q20" s="107"/>
      <c r="R20" s="107"/>
      <c r="S20" s="492"/>
      <c r="T20" s="492"/>
      <c r="U20" s="492"/>
      <c r="V20" s="449"/>
      <c r="W20" s="108"/>
      <c r="X20" s="773" t="s">
        <v>22</v>
      </c>
      <c r="Y20" s="775"/>
      <c r="Z20" s="368"/>
      <c r="AA20" s="350" t="s">
        <v>3</v>
      </c>
      <c r="AB20" s="367"/>
      <c r="AC20" s="352"/>
      <c r="AD20" s="102"/>
      <c r="AE20" s="102"/>
    </row>
    <row r="21" spans="2:31" ht="21.75" customHeight="1" thickBot="1">
      <c r="B21" s="108"/>
      <c r="C21" s="108"/>
      <c r="D21" s="108"/>
      <c r="E21" s="108"/>
      <c r="F21" s="108"/>
      <c r="G21" s="108"/>
      <c r="H21" s="110"/>
      <c r="I21" s="110"/>
      <c r="J21" s="105"/>
      <c r="K21" s="105"/>
      <c r="L21" s="105"/>
      <c r="M21" s="105"/>
      <c r="N21" s="348"/>
      <c r="O21" s="107"/>
      <c r="P21" s="107"/>
      <c r="Q21" s="107"/>
      <c r="R21" s="107"/>
      <c r="S21" s="492"/>
      <c r="T21" s="492"/>
      <c r="U21" s="492"/>
      <c r="V21" s="449"/>
      <c r="W21" s="108"/>
      <c r="X21" s="108"/>
      <c r="Y21" s="108"/>
      <c r="Z21" s="108"/>
      <c r="AA21" s="108"/>
      <c r="AB21" s="108"/>
      <c r="AC21" s="108"/>
      <c r="AD21" s="102"/>
      <c r="AE21" s="102"/>
    </row>
    <row r="22" spans="6:29" ht="26.25" customHeight="1" thickBot="1">
      <c r="F22" s="788" t="s">
        <v>14</v>
      </c>
      <c r="G22" s="789"/>
      <c r="H22" s="789"/>
      <c r="I22" s="790"/>
      <c r="J22" s="788" t="s">
        <v>15</v>
      </c>
      <c r="K22" s="789"/>
      <c r="L22" s="789"/>
      <c r="M22" s="790"/>
      <c r="O22" s="784" t="s">
        <v>168</v>
      </c>
      <c r="P22" s="785"/>
      <c r="Q22" s="785"/>
      <c r="R22" s="785"/>
      <c r="S22" s="785"/>
      <c r="T22" s="785"/>
      <c r="U22" s="785"/>
      <c r="V22" s="741" t="s">
        <v>262</v>
      </c>
      <c r="W22" s="742"/>
      <c r="X22" s="742"/>
      <c r="Y22" s="743"/>
      <c r="Z22" s="741" t="s">
        <v>15</v>
      </c>
      <c r="AA22" s="742"/>
      <c r="AB22" s="742"/>
      <c r="AC22" s="743"/>
    </row>
    <row r="23" spans="2:29" ht="44.25" customHeight="1" thickBot="1">
      <c r="B23" s="111" t="s">
        <v>16</v>
      </c>
      <c r="C23" s="113" t="s">
        <v>13</v>
      </c>
      <c r="D23" s="115" t="s">
        <v>12</v>
      </c>
      <c r="E23" s="114" t="s">
        <v>11</v>
      </c>
      <c r="F23" s="113" t="s">
        <v>20</v>
      </c>
      <c r="G23" s="115" t="s">
        <v>10</v>
      </c>
      <c r="H23" s="112" t="s">
        <v>9</v>
      </c>
      <c r="I23" s="114" t="s">
        <v>19</v>
      </c>
      <c r="J23" s="113" t="s">
        <v>4</v>
      </c>
      <c r="K23" s="115" t="s">
        <v>5</v>
      </c>
      <c r="L23" s="115" t="s">
        <v>6</v>
      </c>
      <c r="M23" s="114" t="s">
        <v>7</v>
      </c>
      <c r="N23" s="111" t="s">
        <v>8</v>
      </c>
      <c r="O23" s="487" t="s">
        <v>205</v>
      </c>
      <c r="P23" s="488" t="s">
        <v>162</v>
      </c>
      <c r="Q23" s="488" t="s">
        <v>343</v>
      </c>
      <c r="R23" s="489" t="s">
        <v>164</v>
      </c>
      <c r="S23" s="489" t="s">
        <v>165</v>
      </c>
      <c r="T23" s="489" t="s">
        <v>166</v>
      </c>
      <c r="U23" s="488" t="s">
        <v>167</v>
      </c>
      <c r="V23" s="5" t="s">
        <v>20</v>
      </c>
      <c r="W23" s="6" t="s">
        <v>10</v>
      </c>
      <c r="X23" s="8" t="s">
        <v>9</v>
      </c>
      <c r="Y23" s="7" t="s">
        <v>19</v>
      </c>
      <c r="Z23" s="5" t="s">
        <v>4</v>
      </c>
      <c r="AA23" s="6" t="s">
        <v>5</v>
      </c>
      <c r="AB23" s="6" t="s">
        <v>6</v>
      </c>
      <c r="AC23" s="7" t="s">
        <v>7</v>
      </c>
    </row>
    <row r="24" spans="2:29" ht="21.75" customHeight="1" thickBot="1">
      <c r="B24" s="779" t="s">
        <v>17</v>
      </c>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91"/>
    </row>
    <row r="25" spans="2:29" ht="45">
      <c r="B25" s="393" t="s">
        <v>21</v>
      </c>
      <c r="C25" s="336" t="s">
        <v>3</v>
      </c>
      <c r="D25" s="327"/>
      <c r="E25" s="395"/>
      <c r="F25" s="336">
        <v>3</v>
      </c>
      <c r="G25" s="327">
        <v>4</v>
      </c>
      <c r="H25" s="327">
        <v>1</v>
      </c>
      <c r="I25" s="386">
        <f aca="true" t="shared" si="0" ref="I25:I31">F25+G25+H25</f>
        <v>8</v>
      </c>
      <c r="J25" s="385">
        <f aca="true" t="shared" si="1" ref="J25:J31">IF($I25&gt;0,(IF($I25&lt;4,"X",""))," ")</f>
      </c>
      <c r="K25" s="384">
        <f aca="true" t="shared" si="2" ref="K25:K31">IF($I25&gt;3,(IF($I25&lt;6,"X",""))," ")</f>
      </c>
      <c r="L25" s="384" t="s">
        <v>3</v>
      </c>
      <c r="M25" s="383"/>
      <c r="N25" s="402" t="s">
        <v>532</v>
      </c>
      <c r="O25" s="361"/>
      <c r="P25" s="330" t="s">
        <v>3</v>
      </c>
      <c r="Q25" s="330" t="s">
        <v>3</v>
      </c>
      <c r="R25" s="330"/>
      <c r="S25" s="345" t="s">
        <v>3</v>
      </c>
      <c r="T25" s="345"/>
      <c r="U25" s="346"/>
      <c r="V25" s="332">
        <v>1</v>
      </c>
      <c r="W25" s="329">
        <v>1</v>
      </c>
      <c r="X25" s="329">
        <v>1</v>
      </c>
      <c r="Y25" s="338">
        <f aca="true" t="shared" si="3" ref="Y25:Y31">X25+W25+V25</f>
        <v>3</v>
      </c>
      <c r="Z25" s="419" t="s">
        <v>3</v>
      </c>
      <c r="AA25" s="329"/>
      <c r="AB25" s="329"/>
      <c r="AC25" s="338"/>
    </row>
    <row r="26" spans="2:29" ht="35.25" customHeight="1">
      <c r="B26" s="402" t="s">
        <v>344</v>
      </c>
      <c r="C26" s="336" t="s">
        <v>3</v>
      </c>
      <c r="D26" s="327"/>
      <c r="E26" s="395"/>
      <c r="F26" s="336">
        <v>1</v>
      </c>
      <c r="G26" s="327">
        <v>1</v>
      </c>
      <c r="H26" s="327">
        <v>1</v>
      </c>
      <c r="I26" s="339">
        <f t="shared" si="0"/>
        <v>3</v>
      </c>
      <c r="J26" s="385" t="str">
        <f t="shared" si="1"/>
        <v>X</v>
      </c>
      <c r="K26" s="384" t="str">
        <f t="shared" si="2"/>
        <v> </v>
      </c>
      <c r="L26" s="384" t="str">
        <f aca="true" t="shared" si="4" ref="L26:L31">IF($I26&gt;5,(IF($I26&lt;8,"X",""))," ")</f>
        <v> </v>
      </c>
      <c r="M26" s="383" t="str">
        <f aca="true" t="shared" si="5" ref="M26:M31">IF($I26&gt;7,(IF($I26&lt;12,"X",""))," ")</f>
        <v> </v>
      </c>
      <c r="N26" s="402" t="s">
        <v>345</v>
      </c>
      <c r="O26" s="362"/>
      <c r="P26" s="328"/>
      <c r="Q26" s="328" t="s">
        <v>3</v>
      </c>
      <c r="R26" s="328"/>
      <c r="S26" s="344"/>
      <c r="T26" s="344"/>
      <c r="U26" s="347"/>
      <c r="V26" s="333">
        <v>1</v>
      </c>
      <c r="W26" s="327">
        <v>1</v>
      </c>
      <c r="X26" s="327">
        <v>1</v>
      </c>
      <c r="Y26" s="339">
        <f t="shared" si="3"/>
        <v>3</v>
      </c>
      <c r="Z26" s="431" t="s">
        <v>3</v>
      </c>
      <c r="AA26" s="327"/>
      <c r="AB26" s="327"/>
      <c r="AC26" s="339"/>
    </row>
    <row r="27" spans="2:29" ht="34.5" customHeight="1">
      <c r="B27" s="402" t="s">
        <v>209</v>
      </c>
      <c r="C27" s="336" t="s">
        <v>3</v>
      </c>
      <c r="D27" s="327"/>
      <c r="E27" s="395"/>
      <c r="F27" s="336">
        <v>3</v>
      </c>
      <c r="G27" s="327">
        <v>1</v>
      </c>
      <c r="H27" s="327">
        <v>1</v>
      </c>
      <c r="I27" s="339">
        <f t="shared" si="0"/>
        <v>5</v>
      </c>
      <c r="J27" s="385">
        <f t="shared" si="1"/>
      </c>
      <c r="K27" s="384" t="str">
        <f t="shared" si="2"/>
        <v>X</v>
      </c>
      <c r="L27" s="384" t="str">
        <f t="shared" si="4"/>
        <v> </v>
      </c>
      <c r="M27" s="383" t="str">
        <f t="shared" si="5"/>
        <v> </v>
      </c>
      <c r="N27" s="402" t="s">
        <v>341</v>
      </c>
      <c r="O27" s="362"/>
      <c r="P27" s="328"/>
      <c r="Q27" s="328"/>
      <c r="R27" s="328"/>
      <c r="S27" s="344"/>
      <c r="T27" s="344" t="s">
        <v>3</v>
      </c>
      <c r="U27" s="347"/>
      <c r="V27" s="333">
        <v>1</v>
      </c>
      <c r="W27" s="327">
        <v>1</v>
      </c>
      <c r="X27" s="327">
        <v>1</v>
      </c>
      <c r="Y27" s="339">
        <f t="shared" si="3"/>
        <v>3</v>
      </c>
      <c r="Z27" s="431" t="s">
        <v>3</v>
      </c>
      <c r="AA27" s="327"/>
      <c r="AB27" s="327"/>
      <c r="AC27" s="339"/>
    </row>
    <row r="28" spans="2:29" ht="45.75" customHeight="1">
      <c r="B28" s="402" t="s">
        <v>281</v>
      </c>
      <c r="C28" s="336" t="s">
        <v>3</v>
      </c>
      <c r="D28" s="327"/>
      <c r="E28" s="395"/>
      <c r="F28" s="336">
        <v>2</v>
      </c>
      <c r="G28" s="327">
        <v>2</v>
      </c>
      <c r="H28" s="327">
        <v>1</v>
      </c>
      <c r="I28" s="339">
        <f t="shared" si="0"/>
        <v>5</v>
      </c>
      <c r="J28" s="385">
        <f t="shared" si="1"/>
      </c>
      <c r="K28" s="384" t="str">
        <f t="shared" si="2"/>
        <v>X</v>
      </c>
      <c r="L28" s="384" t="str">
        <f t="shared" si="4"/>
        <v> </v>
      </c>
      <c r="M28" s="383" t="str">
        <f t="shared" si="5"/>
        <v> </v>
      </c>
      <c r="N28" s="402" t="s">
        <v>419</v>
      </c>
      <c r="O28" s="362" t="s">
        <v>3</v>
      </c>
      <c r="P28" s="328"/>
      <c r="Q28" s="328" t="s">
        <v>3</v>
      </c>
      <c r="R28" s="328"/>
      <c r="S28" s="344"/>
      <c r="T28" s="344" t="s">
        <v>3</v>
      </c>
      <c r="U28" s="347"/>
      <c r="V28" s="333">
        <v>1</v>
      </c>
      <c r="W28" s="327">
        <v>1</v>
      </c>
      <c r="X28" s="327">
        <v>1</v>
      </c>
      <c r="Y28" s="339">
        <f t="shared" si="3"/>
        <v>3</v>
      </c>
      <c r="Z28" s="431" t="s">
        <v>3</v>
      </c>
      <c r="AA28" s="327"/>
      <c r="AB28" s="327"/>
      <c r="AC28" s="339"/>
    </row>
    <row r="29" spans="2:29" ht="79.5" customHeight="1">
      <c r="B29" s="402" t="s">
        <v>282</v>
      </c>
      <c r="C29" s="336" t="s">
        <v>3</v>
      </c>
      <c r="D29" s="327"/>
      <c r="E29" s="395"/>
      <c r="F29" s="336">
        <v>2</v>
      </c>
      <c r="G29" s="327">
        <v>2</v>
      </c>
      <c r="H29" s="327">
        <v>1</v>
      </c>
      <c r="I29" s="339">
        <f t="shared" si="0"/>
        <v>5</v>
      </c>
      <c r="J29" s="385">
        <f t="shared" si="1"/>
      </c>
      <c r="K29" s="384" t="str">
        <f t="shared" si="2"/>
        <v>X</v>
      </c>
      <c r="L29" s="384" t="str">
        <f t="shared" si="4"/>
        <v> </v>
      </c>
      <c r="M29" s="383" t="str">
        <f t="shared" si="5"/>
        <v> </v>
      </c>
      <c r="N29" s="402" t="s">
        <v>488</v>
      </c>
      <c r="O29" s="362" t="s">
        <v>3</v>
      </c>
      <c r="P29" s="328"/>
      <c r="Q29" s="328" t="s">
        <v>3</v>
      </c>
      <c r="R29" s="328"/>
      <c r="S29" s="344"/>
      <c r="T29" s="344" t="s">
        <v>3</v>
      </c>
      <c r="U29" s="347"/>
      <c r="V29" s="333">
        <v>1</v>
      </c>
      <c r="W29" s="327">
        <v>1</v>
      </c>
      <c r="X29" s="327">
        <v>1</v>
      </c>
      <c r="Y29" s="339">
        <f t="shared" si="3"/>
        <v>3</v>
      </c>
      <c r="Z29" s="431" t="s">
        <v>3</v>
      </c>
      <c r="AA29" s="327"/>
      <c r="AB29" s="327"/>
      <c r="AC29" s="339"/>
    </row>
    <row r="30" spans="2:29" s="374" customFormat="1" ht="90">
      <c r="B30" s="393" t="s">
        <v>128</v>
      </c>
      <c r="C30" s="362" t="s">
        <v>3</v>
      </c>
      <c r="D30" s="328"/>
      <c r="E30" s="392"/>
      <c r="F30" s="362">
        <v>3</v>
      </c>
      <c r="G30" s="328">
        <v>2</v>
      </c>
      <c r="H30" s="328">
        <v>2</v>
      </c>
      <c r="I30" s="339">
        <f t="shared" si="0"/>
        <v>7</v>
      </c>
      <c r="J30" s="377">
        <f t="shared" si="1"/>
      </c>
      <c r="K30" s="376">
        <f t="shared" si="2"/>
      </c>
      <c r="L30" s="376" t="str">
        <f t="shared" si="4"/>
        <v>X</v>
      </c>
      <c r="M30" s="375" t="str">
        <f t="shared" si="5"/>
        <v> </v>
      </c>
      <c r="N30" s="393" t="s">
        <v>533</v>
      </c>
      <c r="O30" s="362" t="s">
        <v>3</v>
      </c>
      <c r="P30" s="328" t="s">
        <v>3</v>
      </c>
      <c r="Q30" s="328"/>
      <c r="R30" s="328"/>
      <c r="S30" s="344"/>
      <c r="T30" s="344" t="s">
        <v>3</v>
      </c>
      <c r="U30" s="347" t="s">
        <v>3</v>
      </c>
      <c r="V30" s="333">
        <v>2</v>
      </c>
      <c r="W30" s="327">
        <v>1</v>
      </c>
      <c r="X30" s="327">
        <v>2</v>
      </c>
      <c r="Y30" s="339">
        <f t="shared" si="3"/>
        <v>5</v>
      </c>
      <c r="Z30" s="431"/>
      <c r="AA30" s="327" t="s">
        <v>3</v>
      </c>
      <c r="AB30" s="327"/>
      <c r="AC30" s="339"/>
    </row>
    <row r="31" spans="2:29" s="374" customFormat="1" ht="60.75" customHeight="1" thickBot="1">
      <c r="B31" s="393" t="s">
        <v>346</v>
      </c>
      <c r="C31" s="362" t="s">
        <v>3</v>
      </c>
      <c r="D31" s="328"/>
      <c r="E31" s="392"/>
      <c r="F31" s="362">
        <v>3</v>
      </c>
      <c r="G31" s="328">
        <v>2</v>
      </c>
      <c r="H31" s="328">
        <v>1</v>
      </c>
      <c r="I31" s="340">
        <f t="shared" si="0"/>
        <v>6</v>
      </c>
      <c r="J31" s="377">
        <f t="shared" si="1"/>
      </c>
      <c r="K31" s="376">
        <f t="shared" si="2"/>
      </c>
      <c r="L31" s="376" t="str">
        <f t="shared" si="4"/>
        <v>X</v>
      </c>
      <c r="M31" s="375" t="str">
        <f t="shared" si="5"/>
        <v> </v>
      </c>
      <c r="N31" s="393" t="s">
        <v>534</v>
      </c>
      <c r="O31" s="363"/>
      <c r="P31" s="356"/>
      <c r="Q31" s="356" t="s">
        <v>3</v>
      </c>
      <c r="R31" s="356"/>
      <c r="S31" s="359" t="s">
        <v>3</v>
      </c>
      <c r="T31" s="359" t="s">
        <v>3</v>
      </c>
      <c r="U31" s="360"/>
      <c r="V31" s="334">
        <v>2</v>
      </c>
      <c r="W31" s="331">
        <v>2</v>
      </c>
      <c r="X31" s="331">
        <v>1</v>
      </c>
      <c r="Y31" s="340">
        <f t="shared" si="3"/>
        <v>5</v>
      </c>
      <c r="Z31" s="438"/>
      <c r="AA31" s="331" t="s">
        <v>3</v>
      </c>
      <c r="AB31" s="331"/>
      <c r="AC31" s="340"/>
    </row>
    <row r="32" spans="2:29" ht="21.75" customHeight="1" thickBot="1">
      <c r="B32" s="104"/>
      <c r="C32" s="104"/>
      <c r="D32" s="104"/>
      <c r="E32" s="104"/>
      <c r="F32" s="104"/>
      <c r="G32" s="104"/>
      <c r="H32" s="788" t="s">
        <v>22</v>
      </c>
      <c r="I32" s="790"/>
      <c r="J32" s="426"/>
      <c r="K32" s="343"/>
      <c r="L32" s="425" t="s">
        <v>3</v>
      </c>
      <c r="M32" s="326"/>
      <c r="N32" s="424"/>
      <c r="O32" s="105"/>
      <c r="P32" s="107"/>
      <c r="Q32" s="493"/>
      <c r="R32" s="493"/>
      <c r="S32" s="493"/>
      <c r="T32" s="493"/>
      <c r="U32" s="493"/>
      <c r="V32" s="103"/>
      <c r="W32" s="103"/>
      <c r="X32" s="773" t="s">
        <v>22</v>
      </c>
      <c r="Y32" s="775"/>
      <c r="Z32" s="368"/>
      <c r="AA32" s="350" t="s">
        <v>3</v>
      </c>
      <c r="AB32" s="367"/>
      <c r="AC32" s="352"/>
    </row>
    <row r="33" spans="2:29" ht="21.75" customHeight="1" thickBot="1">
      <c r="B33" s="108"/>
      <c r="C33" s="108"/>
      <c r="D33" s="108"/>
      <c r="E33" s="108"/>
      <c r="F33" s="108"/>
      <c r="G33" s="108"/>
      <c r="H33" s="106"/>
      <c r="I33" s="106"/>
      <c r="J33" s="106"/>
      <c r="K33" s="106"/>
      <c r="L33" s="106"/>
      <c r="M33" s="106"/>
      <c r="N33" s="348"/>
      <c r="O33" s="493"/>
      <c r="P33" s="493"/>
      <c r="Q33" s="493"/>
      <c r="R33" s="493"/>
      <c r="S33" s="493"/>
      <c r="T33" s="493"/>
      <c r="U33" s="493"/>
      <c r="V33" s="103"/>
      <c r="W33" s="103"/>
      <c r="X33" s="103"/>
      <c r="Y33" s="103"/>
      <c r="Z33" s="103"/>
      <c r="AA33" s="103"/>
      <c r="AB33" s="103"/>
      <c r="AC33" s="103"/>
    </row>
    <row r="34" spans="6:29" ht="26.25" customHeight="1" thickBot="1">
      <c r="F34" s="788" t="s">
        <v>14</v>
      </c>
      <c r="G34" s="789"/>
      <c r="H34" s="789"/>
      <c r="I34" s="790"/>
      <c r="J34" s="788" t="s">
        <v>15</v>
      </c>
      <c r="K34" s="789"/>
      <c r="L34" s="789"/>
      <c r="M34" s="790"/>
      <c r="O34" s="784" t="s">
        <v>168</v>
      </c>
      <c r="P34" s="785"/>
      <c r="Q34" s="785"/>
      <c r="R34" s="785"/>
      <c r="S34" s="785"/>
      <c r="T34" s="785"/>
      <c r="U34" s="785"/>
      <c r="V34" s="741" t="s">
        <v>262</v>
      </c>
      <c r="W34" s="742"/>
      <c r="X34" s="742"/>
      <c r="Y34" s="743"/>
      <c r="Z34" s="741" t="s">
        <v>15</v>
      </c>
      <c r="AA34" s="742"/>
      <c r="AB34" s="742"/>
      <c r="AC34" s="743"/>
    </row>
    <row r="35" spans="2:29" ht="44.25" customHeight="1" thickBot="1">
      <c r="B35" s="111" t="s">
        <v>16</v>
      </c>
      <c r="C35" s="113" t="s">
        <v>13</v>
      </c>
      <c r="D35" s="115" t="s">
        <v>12</v>
      </c>
      <c r="E35" s="114" t="s">
        <v>11</v>
      </c>
      <c r="F35" s="113" t="s">
        <v>20</v>
      </c>
      <c r="G35" s="115" t="s">
        <v>10</v>
      </c>
      <c r="H35" s="112" t="s">
        <v>9</v>
      </c>
      <c r="I35" s="114" t="s">
        <v>19</v>
      </c>
      <c r="J35" s="113" t="s">
        <v>4</v>
      </c>
      <c r="K35" s="115" t="s">
        <v>5</v>
      </c>
      <c r="L35" s="115" t="s">
        <v>6</v>
      </c>
      <c r="M35" s="114" t="s">
        <v>7</v>
      </c>
      <c r="N35" s="111" t="s">
        <v>8</v>
      </c>
      <c r="O35" s="487" t="s">
        <v>205</v>
      </c>
      <c r="P35" s="488" t="s">
        <v>162</v>
      </c>
      <c r="Q35" s="488" t="s">
        <v>343</v>
      </c>
      <c r="R35" s="489" t="s">
        <v>164</v>
      </c>
      <c r="S35" s="489" t="s">
        <v>165</v>
      </c>
      <c r="T35" s="489" t="s">
        <v>166</v>
      </c>
      <c r="U35" s="488" t="s">
        <v>167</v>
      </c>
      <c r="V35" s="5" t="s">
        <v>20</v>
      </c>
      <c r="W35" s="6" t="s">
        <v>10</v>
      </c>
      <c r="X35" s="8" t="s">
        <v>9</v>
      </c>
      <c r="Y35" s="7" t="s">
        <v>19</v>
      </c>
      <c r="Z35" s="5" t="s">
        <v>4</v>
      </c>
      <c r="AA35" s="6" t="s">
        <v>5</v>
      </c>
      <c r="AB35" s="6" t="s">
        <v>6</v>
      </c>
      <c r="AC35" s="7" t="s">
        <v>7</v>
      </c>
    </row>
    <row r="36" spans="2:29" ht="21.75" customHeight="1" thickBot="1">
      <c r="B36" s="779" t="s">
        <v>71</v>
      </c>
      <c r="C36" s="780"/>
      <c r="D36" s="780"/>
      <c r="E36" s="780"/>
      <c r="F36" s="780"/>
      <c r="G36" s="780"/>
      <c r="H36" s="780"/>
      <c r="I36" s="780"/>
      <c r="J36" s="780"/>
      <c r="K36" s="780"/>
      <c r="L36" s="780"/>
      <c r="M36" s="780"/>
      <c r="N36" s="780"/>
      <c r="O36" s="771"/>
      <c r="P36" s="771"/>
      <c r="Q36" s="771"/>
      <c r="R36" s="771"/>
      <c r="S36" s="771"/>
      <c r="T36" s="771"/>
      <c r="U36" s="771"/>
      <c r="V36" s="771"/>
      <c r="W36" s="771"/>
      <c r="X36" s="771"/>
      <c r="Y36" s="771"/>
      <c r="Z36" s="771"/>
      <c r="AA36" s="771"/>
      <c r="AB36" s="771"/>
      <c r="AC36" s="772"/>
    </row>
    <row r="37" spans="2:29" ht="48.75" customHeight="1">
      <c r="B37" s="422" t="s">
        <v>72</v>
      </c>
      <c r="C37" s="441" t="s">
        <v>3</v>
      </c>
      <c r="D37" s="443"/>
      <c r="E37" s="442"/>
      <c r="F37" s="441">
        <v>1</v>
      </c>
      <c r="G37" s="443">
        <v>4</v>
      </c>
      <c r="H37" s="443">
        <v>1</v>
      </c>
      <c r="I37" s="386">
        <f aca="true" t="shared" si="6" ref="I37:I42">F37+G37+H37</f>
        <v>6</v>
      </c>
      <c r="J37" s="385">
        <f aca="true" t="shared" si="7" ref="J37:J42">IF($I37&gt;0,(IF($I37&lt;4,"X",""))," ")</f>
      </c>
      <c r="K37" s="384">
        <f aca="true" t="shared" si="8" ref="K37:K42">IF($I37&gt;3,(IF($I37&lt;6,"X",""))," ")</f>
      </c>
      <c r="L37" s="384" t="str">
        <f aca="true" t="shared" si="9" ref="L37:L42">IF($I37&gt;5,(IF($I37&lt;8,"X",""))," ")</f>
        <v>X</v>
      </c>
      <c r="M37" s="383" t="str">
        <f aca="true" t="shared" si="10" ref="M37:M42">IF($I37&gt;7,(IF($I37&lt;12,"X",""))," ")</f>
        <v> </v>
      </c>
      <c r="N37" s="455" t="s">
        <v>557</v>
      </c>
      <c r="O37" s="361" t="s">
        <v>3</v>
      </c>
      <c r="P37" s="330"/>
      <c r="Q37" s="330" t="s">
        <v>3</v>
      </c>
      <c r="R37" s="330" t="s">
        <v>3</v>
      </c>
      <c r="S37" s="345"/>
      <c r="T37" s="345"/>
      <c r="U37" s="490"/>
      <c r="V37" s="332">
        <v>1</v>
      </c>
      <c r="W37" s="329">
        <v>2</v>
      </c>
      <c r="X37" s="329">
        <v>1</v>
      </c>
      <c r="Y37" s="338">
        <f aca="true" t="shared" si="11" ref="Y37:Y42">X37+W37+V37</f>
        <v>4</v>
      </c>
      <c r="Z37" s="335"/>
      <c r="AA37" s="329" t="s">
        <v>3</v>
      </c>
      <c r="AB37" s="329"/>
      <c r="AC37" s="338"/>
    </row>
    <row r="38" spans="2:29" ht="97.5" customHeight="1">
      <c r="B38" s="423" t="s">
        <v>210</v>
      </c>
      <c r="C38" s="336" t="s">
        <v>3</v>
      </c>
      <c r="D38" s="327"/>
      <c r="E38" s="339"/>
      <c r="F38" s="336">
        <v>1</v>
      </c>
      <c r="G38" s="327">
        <v>4</v>
      </c>
      <c r="H38" s="327">
        <v>3</v>
      </c>
      <c r="I38" s="386">
        <f t="shared" si="6"/>
        <v>8</v>
      </c>
      <c r="J38" s="336">
        <f t="shared" si="7"/>
      </c>
      <c r="K38" s="431">
        <f t="shared" si="8"/>
      </c>
      <c r="L38" s="431" t="s">
        <v>3</v>
      </c>
      <c r="M38" s="342"/>
      <c r="N38" s="402" t="s">
        <v>422</v>
      </c>
      <c r="O38" s="362" t="s">
        <v>3</v>
      </c>
      <c r="P38" s="328"/>
      <c r="Q38" s="328" t="s">
        <v>3</v>
      </c>
      <c r="R38" s="328"/>
      <c r="S38" s="328"/>
      <c r="T38" s="328" t="s">
        <v>3</v>
      </c>
      <c r="U38" s="392"/>
      <c r="V38" s="336">
        <v>1</v>
      </c>
      <c r="W38" s="327">
        <v>2</v>
      </c>
      <c r="X38" s="327">
        <v>2</v>
      </c>
      <c r="Y38" s="339">
        <f t="shared" si="11"/>
        <v>5</v>
      </c>
      <c r="Z38" s="336"/>
      <c r="AA38" s="327" t="s">
        <v>3</v>
      </c>
      <c r="AB38" s="327"/>
      <c r="AC38" s="339"/>
    </row>
    <row r="39" spans="2:29" ht="87" customHeight="1">
      <c r="B39" s="423" t="s">
        <v>283</v>
      </c>
      <c r="C39" s="336" t="s">
        <v>3</v>
      </c>
      <c r="D39" s="327"/>
      <c r="E39" s="339"/>
      <c r="F39" s="336">
        <v>3</v>
      </c>
      <c r="G39" s="327">
        <v>4</v>
      </c>
      <c r="H39" s="327">
        <v>2</v>
      </c>
      <c r="I39" s="386">
        <f t="shared" si="6"/>
        <v>9</v>
      </c>
      <c r="J39" s="336">
        <f t="shared" si="7"/>
      </c>
      <c r="K39" s="431">
        <f t="shared" si="8"/>
      </c>
      <c r="L39" s="431">
        <f t="shared" si="9"/>
      </c>
      <c r="M39" s="342" t="str">
        <f t="shared" si="10"/>
        <v>X</v>
      </c>
      <c r="N39" s="402" t="s">
        <v>423</v>
      </c>
      <c r="O39" s="362" t="s">
        <v>3</v>
      </c>
      <c r="P39" s="328"/>
      <c r="Q39" s="328" t="s">
        <v>3</v>
      </c>
      <c r="R39" s="328"/>
      <c r="S39" s="328"/>
      <c r="T39" s="328" t="s">
        <v>3</v>
      </c>
      <c r="U39" s="392"/>
      <c r="V39" s="336">
        <v>2</v>
      </c>
      <c r="W39" s="327">
        <v>2</v>
      </c>
      <c r="X39" s="327">
        <v>2</v>
      </c>
      <c r="Y39" s="339">
        <f t="shared" si="11"/>
        <v>6</v>
      </c>
      <c r="Z39" s="336"/>
      <c r="AA39" s="327"/>
      <c r="AB39" s="327" t="s">
        <v>3</v>
      </c>
      <c r="AC39" s="339"/>
    </row>
    <row r="40" spans="2:29" ht="48.75" customHeight="1">
      <c r="B40" s="423" t="s">
        <v>176</v>
      </c>
      <c r="C40" s="336" t="s">
        <v>3</v>
      </c>
      <c r="D40" s="327"/>
      <c r="E40" s="339"/>
      <c r="F40" s="336">
        <v>2</v>
      </c>
      <c r="G40" s="327">
        <v>2</v>
      </c>
      <c r="H40" s="327">
        <v>1</v>
      </c>
      <c r="I40" s="386">
        <f t="shared" si="6"/>
        <v>5</v>
      </c>
      <c r="J40" s="336">
        <f t="shared" si="7"/>
      </c>
      <c r="K40" s="431" t="str">
        <f t="shared" si="8"/>
        <v>X</v>
      </c>
      <c r="L40" s="431" t="str">
        <f t="shared" si="9"/>
        <v> </v>
      </c>
      <c r="M40" s="342" t="str">
        <f t="shared" si="10"/>
        <v> </v>
      </c>
      <c r="N40" s="402" t="s">
        <v>535</v>
      </c>
      <c r="O40" s="362"/>
      <c r="P40" s="328"/>
      <c r="Q40" s="328" t="s">
        <v>3</v>
      </c>
      <c r="R40" s="328" t="s">
        <v>3</v>
      </c>
      <c r="S40" s="328"/>
      <c r="T40" s="328"/>
      <c r="U40" s="392"/>
      <c r="V40" s="336">
        <v>2</v>
      </c>
      <c r="W40" s="327">
        <v>2</v>
      </c>
      <c r="X40" s="327">
        <v>1</v>
      </c>
      <c r="Y40" s="339">
        <f t="shared" si="11"/>
        <v>5</v>
      </c>
      <c r="Z40" s="336"/>
      <c r="AA40" s="327" t="s">
        <v>3</v>
      </c>
      <c r="AB40" s="327"/>
      <c r="AC40" s="339"/>
    </row>
    <row r="41" spans="2:29" ht="70.5" customHeight="1">
      <c r="B41" s="423" t="s">
        <v>284</v>
      </c>
      <c r="C41" s="336" t="s">
        <v>3</v>
      </c>
      <c r="D41" s="327"/>
      <c r="E41" s="339"/>
      <c r="F41" s="336">
        <v>2</v>
      </c>
      <c r="G41" s="327">
        <v>4</v>
      </c>
      <c r="H41" s="327">
        <v>1</v>
      </c>
      <c r="I41" s="386">
        <f t="shared" si="6"/>
        <v>7</v>
      </c>
      <c r="J41" s="336">
        <f t="shared" si="7"/>
      </c>
      <c r="K41" s="431">
        <f t="shared" si="8"/>
      </c>
      <c r="L41" s="431" t="str">
        <f t="shared" si="9"/>
        <v>X</v>
      </c>
      <c r="M41" s="342" t="str">
        <f t="shared" si="10"/>
        <v> </v>
      </c>
      <c r="N41" s="402" t="s">
        <v>536</v>
      </c>
      <c r="O41" s="362"/>
      <c r="P41" s="328"/>
      <c r="Q41" s="328" t="s">
        <v>3</v>
      </c>
      <c r="R41" s="328" t="s">
        <v>3</v>
      </c>
      <c r="S41" s="344"/>
      <c r="T41" s="344" t="s">
        <v>3</v>
      </c>
      <c r="U41" s="476"/>
      <c r="V41" s="333">
        <v>1</v>
      </c>
      <c r="W41" s="327">
        <v>2</v>
      </c>
      <c r="X41" s="327">
        <v>1</v>
      </c>
      <c r="Y41" s="339">
        <f t="shared" si="11"/>
        <v>4</v>
      </c>
      <c r="Z41" s="336"/>
      <c r="AA41" s="327" t="s">
        <v>3</v>
      </c>
      <c r="AB41" s="327"/>
      <c r="AC41" s="339"/>
    </row>
    <row r="42" spans="2:29" ht="117.75" customHeight="1" thickBot="1">
      <c r="B42" s="390" t="s">
        <v>293</v>
      </c>
      <c r="C42" s="337" t="s">
        <v>3</v>
      </c>
      <c r="D42" s="331"/>
      <c r="E42" s="340"/>
      <c r="F42" s="337">
        <v>1</v>
      </c>
      <c r="G42" s="331">
        <v>4</v>
      </c>
      <c r="H42" s="331">
        <v>1</v>
      </c>
      <c r="I42" s="340">
        <f t="shared" si="6"/>
        <v>6</v>
      </c>
      <c r="J42" s="416">
        <f t="shared" si="7"/>
      </c>
      <c r="K42" s="440">
        <f t="shared" si="8"/>
      </c>
      <c r="L42" s="440" t="str">
        <f t="shared" si="9"/>
        <v>X</v>
      </c>
      <c r="M42" s="439" t="str">
        <f t="shared" si="10"/>
        <v> </v>
      </c>
      <c r="N42" s="414" t="s">
        <v>601</v>
      </c>
      <c r="O42" s="363" t="s">
        <v>3</v>
      </c>
      <c r="P42" s="356"/>
      <c r="Q42" s="356" t="s">
        <v>3</v>
      </c>
      <c r="R42" s="356" t="s">
        <v>3</v>
      </c>
      <c r="S42" s="359"/>
      <c r="T42" s="359" t="s">
        <v>3</v>
      </c>
      <c r="U42" s="491"/>
      <c r="V42" s="334">
        <v>1</v>
      </c>
      <c r="W42" s="331">
        <v>2</v>
      </c>
      <c r="X42" s="331">
        <v>1</v>
      </c>
      <c r="Y42" s="340">
        <f t="shared" si="11"/>
        <v>4</v>
      </c>
      <c r="Z42" s="337"/>
      <c r="AA42" s="331" t="s">
        <v>3</v>
      </c>
      <c r="AB42" s="331"/>
      <c r="AC42" s="340"/>
    </row>
    <row r="43" spans="2:29" ht="21.75" customHeight="1" thickBot="1">
      <c r="B43" s="104"/>
      <c r="C43" s="104"/>
      <c r="D43" s="104"/>
      <c r="E43" s="104"/>
      <c r="F43" s="104"/>
      <c r="G43" s="104"/>
      <c r="H43" s="788" t="s">
        <v>22</v>
      </c>
      <c r="I43" s="790"/>
      <c r="J43" s="426"/>
      <c r="K43" s="343"/>
      <c r="L43" s="425"/>
      <c r="M43" s="326" t="s">
        <v>3</v>
      </c>
      <c r="N43" s="424"/>
      <c r="O43" s="105"/>
      <c r="P43" s="107"/>
      <c r="Q43" s="493"/>
      <c r="R43" s="493"/>
      <c r="S43" s="493"/>
      <c r="T43" s="493"/>
      <c r="U43" s="493"/>
      <c r="V43" s="103"/>
      <c r="W43" s="103"/>
      <c r="X43" s="773" t="s">
        <v>22</v>
      </c>
      <c r="Y43" s="775"/>
      <c r="Z43" s="368"/>
      <c r="AA43" s="350"/>
      <c r="AB43" s="367" t="s">
        <v>3</v>
      </c>
      <c r="AC43" s="352"/>
    </row>
    <row r="44" spans="2:29" ht="21.75" customHeight="1" thickBot="1">
      <c r="B44" s="108"/>
      <c r="C44" s="108"/>
      <c r="D44" s="108"/>
      <c r="E44" s="108"/>
      <c r="F44" s="108"/>
      <c r="G44" s="108"/>
      <c r="H44" s="106"/>
      <c r="I44" s="106"/>
      <c r="J44" s="106"/>
      <c r="K44" s="106"/>
      <c r="L44" s="106"/>
      <c r="M44" s="106"/>
      <c r="N44" s="348"/>
      <c r="O44" s="493"/>
      <c r="P44" s="493"/>
      <c r="Q44" s="493"/>
      <c r="R44" s="493"/>
      <c r="S44" s="493"/>
      <c r="T44" s="493"/>
      <c r="U44" s="493"/>
      <c r="V44" s="103"/>
      <c r="W44" s="103"/>
      <c r="X44" s="103"/>
      <c r="Y44" s="103"/>
      <c r="Z44" s="103"/>
      <c r="AA44" s="103"/>
      <c r="AB44" s="103"/>
      <c r="AC44" s="103"/>
    </row>
    <row r="45" spans="6:29" ht="26.25" customHeight="1" thickBot="1">
      <c r="F45" s="788" t="s">
        <v>14</v>
      </c>
      <c r="G45" s="789"/>
      <c r="H45" s="789"/>
      <c r="I45" s="790"/>
      <c r="J45" s="788" t="s">
        <v>15</v>
      </c>
      <c r="K45" s="789"/>
      <c r="L45" s="789"/>
      <c r="M45" s="790"/>
      <c r="O45" s="784" t="s">
        <v>168</v>
      </c>
      <c r="P45" s="785"/>
      <c r="Q45" s="785"/>
      <c r="R45" s="785"/>
      <c r="S45" s="785"/>
      <c r="T45" s="785"/>
      <c r="U45" s="785"/>
      <c r="V45" s="741" t="s">
        <v>262</v>
      </c>
      <c r="W45" s="742"/>
      <c r="X45" s="742"/>
      <c r="Y45" s="743"/>
      <c r="Z45" s="741" t="s">
        <v>15</v>
      </c>
      <c r="AA45" s="742"/>
      <c r="AB45" s="742"/>
      <c r="AC45" s="743"/>
    </row>
    <row r="46" spans="2:29" ht="44.25" customHeight="1" thickBot="1">
      <c r="B46" s="111" t="s">
        <v>16</v>
      </c>
      <c r="C46" s="113" t="s">
        <v>13</v>
      </c>
      <c r="D46" s="115" t="s">
        <v>12</v>
      </c>
      <c r="E46" s="114" t="s">
        <v>11</v>
      </c>
      <c r="F46" s="113" t="s">
        <v>20</v>
      </c>
      <c r="G46" s="115" t="s">
        <v>10</v>
      </c>
      <c r="H46" s="112" t="s">
        <v>9</v>
      </c>
      <c r="I46" s="114" t="s">
        <v>19</v>
      </c>
      <c r="J46" s="113" t="s">
        <v>4</v>
      </c>
      <c r="K46" s="115" t="s">
        <v>5</v>
      </c>
      <c r="L46" s="115" t="s">
        <v>6</v>
      </c>
      <c r="M46" s="114" t="s">
        <v>7</v>
      </c>
      <c r="N46" s="111" t="s">
        <v>8</v>
      </c>
      <c r="O46" s="487" t="s">
        <v>205</v>
      </c>
      <c r="P46" s="488" t="s">
        <v>162</v>
      </c>
      <c r="Q46" s="488" t="s">
        <v>343</v>
      </c>
      <c r="R46" s="489" t="s">
        <v>164</v>
      </c>
      <c r="S46" s="489" t="s">
        <v>165</v>
      </c>
      <c r="T46" s="489" t="s">
        <v>166</v>
      </c>
      <c r="U46" s="488" t="s">
        <v>167</v>
      </c>
      <c r="V46" s="5" t="s">
        <v>20</v>
      </c>
      <c r="W46" s="6" t="s">
        <v>10</v>
      </c>
      <c r="X46" s="8" t="s">
        <v>9</v>
      </c>
      <c r="Y46" s="7" t="s">
        <v>19</v>
      </c>
      <c r="Z46" s="5" t="s">
        <v>4</v>
      </c>
      <c r="AA46" s="6" t="s">
        <v>5</v>
      </c>
      <c r="AB46" s="6" t="s">
        <v>6</v>
      </c>
      <c r="AC46" s="7" t="s">
        <v>7</v>
      </c>
    </row>
    <row r="47" spans="2:29" ht="21.75" customHeight="1" thickBot="1">
      <c r="B47" s="770" t="s">
        <v>249</v>
      </c>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2"/>
    </row>
    <row r="48" spans="2:29" ht="70.5" customHeight="1">
      <c r="B48" s="421" t="s">
        <v>24</v>
      </c>
      <c r="C48" s="335" t="s">
        <v>3</v>
      </c>
      <c r="D48" s="329"/>
      <c r="E48" s="338"/>
      <c r="F48" s="419">
        <v>3</v>
      </c>
      <c r="G48" s="329">
        <v>2</v>
      </c>
      <c r="H48" s="329">
        <v>1</v>
      </c>
      <c r="I48" s="386">
        <f>F48+G48+H48</f>
        <v>6</v>
      </c>
      <c r="J48" s="335">
        <f aca="true" t="shared" si="12" ref="J48:J56">IF($I48&gt;0,(IF($I48&lt;4,"X",""))," ")</f>
      </c>
      <c r="K48" s="329">
        <f aca="true" t="shared" si="13" ref="K48:K56">IF($I48&gt;3,(IF($I48&lt;6,"X",""))," ")</f>
      </c>
      <c r="L48" s="329" t="str">
        <f aca="true" t="shared" si="14" ref="L48:L56">IF($I48&gt;5,(IF($I48&lt;8,"X",""))," ")</f>
        <v>X</v>
      </c>
      <c r="M48" s="338" t="str">
        <f aca="true" t="shared" si="15" ref="M48:M56">IF($I48&gt;7,(IF($I48&lt;12,"X",""))," ")</f>
        <v> </v>
      </c>
      <c r="N48" s="457" t="s">
        <v>537</v>
      </c>
      <c r="O48" s="361" t="s">
        <v>3</v>
      </c>
      <c r="P48" s="330" t="s">
        <v>3</v>
      </c>
      <c r="Q48" s="330" t="s">
        <v>3</v>
      </c>
      <c r="R48" s="330"/>
      <c r="S48" s="330"/>
      <c r="T48" s="330" t="s">
        <v>3</v>
      </c>
      <c r="U48" s="494"/>
      <c r="V48" s="335">
        <v>2</v>
      </c>
      <c r="W48" s="329">
        <v>2</v>
      </c>
      <c r="X48" s="329">
        <v>1</v>
      </c>
      <c r="Y48" s="338">
        <f>SUM(V48:X48)</f>
        <v>5</v>
      </c>
      <c r="Z48" s="419"/>
      <c r="AA48" s="329" t="s">
        <v>3</v>
      </c>
      <c r="AB48" s="329"/>
      <c r="AC48" s="338"/>
    </row>
    <row r="49" spans="2:29" ht="62.25" customHeight="1">
      <c r="B49" s="402" t="s">
        <v>26</v>
      </c>
      <c r="C49" s="336" t="s">
        <v>3</v>
      </c>
      <c r="D49" s="327"/>
      <c r="E49" s="339"/>
      <c r="F49" s="431">
        <v>3</v>
      </c>
      <c r="G49" s="327">
        <v>2</v>
      </c>
      <c r="H49" s="327">
        <v>1</v>
      </c>
      <c r="I49" s="386">
        <f aca="true" t="shared" si="16" ref="I49:I55">F49+G49+H49</f>
        <v>6</v>
      </c>
      <c r="J49" s="336">
        <f t="shared" si="12"/>
      </c>
      <c r="K49" s="327">
        <f t="shared" si="13"/>
      </c>
      <c r="L49" s="327" t="str">
        <f t="shared" si="14"/>
        <v>X</v>
      </c>
      <c r="M49" s="339" t="str">
        <f t="shared" si="15"/>
        <v> </v>
      </c>
      <c r="N49" s="423" t="s">
        <v>538</v>
      </c>
      <c r="O49" s="456"/>
      <c r="P49" s="328" t="s">
        <v>3</v>
      </c>
      <c r="Q49" s="328" t="s">
        <v>3</v>
      </c>
      <c r="R49" s="328"/>
      <c r="S49" s="344"/>
      <c r="T49" s="344" t="s">
        <v>3</v>
      </c>
      <c r="U49" s="347"/>
      <c r="V49" s="458">
        <v>2</v>
      </c>
      <c r="W49" s="327">
        <v>1</v>
      </c>
      <c r="X49" s="327">
        <v>1</v>
      </c>
      <c r="Y49" s="339">
        <f>X49+W49+V49</f>
        <v>4</v>
      </c>
      <c r="Z49" s="431"/>
      <c r="AA49" s="327" t="s">
        <v>3</v>
      </c>
      <c r="AB49" s="327"/>
      <c r="AC49" s="339"/>
    </row>
    <row r="50" spans="2:29" ht="57" customHeight="1">
      <c r="B50" s="402" t="s">
        <v>211</v>
      </c>
      <c r="C50" s="336" t="s">
        <v>3</v>
      </c>
      <c r="D50" s="327"/>
      <c r="E50" s="339"/>
      <c r="F50" s="431">
        <v>1</v>
      </c>
      <c r="G50" s="327">
        <v>4</v>
      </c>
      <c r="H50" s="327">
        <v>3</v>
      </c>
      <c r="I50" s="386">
        <f t="shared" si="16"/>
        <v>8</v>
      </c>
      <c r="J50" s="336">
        <f t="shared" si="12"/>
      </c>
      <c r="K50" s="327">
        <f t="shared" si="13"/>
      </c>
      <c r="L50" s="327" t="s">
        <v>3</v>
      </c>
      <c r="M50" s="339"/>
      <c r="N50" s="423" t="s">
        <v>662</v>
      </c>
      <c r="O50" s="456"/>
      <c r="P50" s="328" t="s">
        <v>3</v>
      </c>
      <c r="Q50" s="328" t="s">
        <v>3</v>
      </c>
      <c r="R50" s="328"/>
      <c r="S50" s="328"/>
      <c r="T50" s="328"/>
      <c r="U50" s="391"/>
      <c r="V50" s="336">
        <v>1</v>
      </c>
      <c r="W50" s="327">
        <v>2</v>
      </c>
      <c r="X50" s="327">
        <v>1</v>
      </c>
      <c r="Y50" s="339">
        <f aca="true" t="shared" si="17" ref="Y50:Y55">X50+W50+V50</f>
        <v>4</v>
      </c>
      <c r="Z50" s="431"/>
      <c r="AA50" s="327" t="s">
        <v>3</v>
      </c>
      <c r="AB50" s="327"/>
      <c r="AC50" s="339"/>
    </row>
    <row r="51" spans="2:29" ht="60">
      <c r="B51" s="402" t="s">
        <v>212</v>
      </c>
      <c r="C51" s="336" t="s">
        <v>3</v>
      </c>
      <c r="D51" s="327"/>
      <c r="E51" s="339"/>
      <c r="F51" s="431">
        <v>3</v>
      </c>
      <c r="G51" s="327">
        <v>2</v>
      </c>
      <c r="H51" s="327">
        <v>1</v>
      </c>
      <c r="I51" s="386">
        <f t="shared" si="16"/>
        <v>6</v>
      </c>
      <c r="J51" s="336">
        <f t="shared" si="12"/>
      </c>
      <c r="K51" s="327">
        <f t="shared" si="13"/>
      </c>
      <c r="L51" s="327" t="str">
        <f t="shared" si="14"/>
        <v>X</v>
      </c>
      <c r="M51" s="339" t="str">
        <f t="shared" si="15"/>
        <v> </v>
      </c>
      <c r="N51" s="423" t="s">
        <v>539</v>
      </c>
      <c r="O51" s="456"/>
      <c r="P51" s="328"/>
      <c r="Q51" s="328" t="s">
        <v>3</v>
      </c>
      <c r="R51" s="328"/>
      <c r="S51" s="328"/>
      <c r="T51" s="328" t="s">
        <v>3</v>
      </c>
      <c r="U51" s="391"/>
      <c r="V51" s="336">
        <v>2</v>
      </c>
      <c r="W51" s="327">
        <v>1</v>
      </c>
      <c r="X51" s="327">
        <v>1</v>
      </c>
      <c r="Y51" s="339">
        <f t="shared" si="17"/>
        <v>4</v>
      </c>
      <c r="Z51" s="431"/>
      <c r="AA51" s="327" t="s">
        <v>3</v>
      </c>
      <c r="AB51" s="327"/>
      <c r="AC51" s="339"/>
    </row>
    <row r="52" spans="2:29" ht="37.5" customHeight="1">
      <c r="B52" s="402" t="s">
        <v>285</v>
      </c>
      <c r="C52" s="336" t="s">
        <v>3</v>
      </c>
      <c r="D52" s="327"/>
      <c r="E52" s="339"/>
      <c r="F52" s="431">
        <v>3</v>
      </c>
      <c r="G52" s="327">
        <v>2</v>
      </c>
      <c r="H52" s="327">
        <v>1</v>
      </c>
      <c r="I52" s="386">
        <f t="shared" si="16"/>
        <v>6</v>
      </c>
      <c r="J52" s="336">
        <f t="shared" si="12"/>
      </c>
      <c r="K52" s="327">
        <f t="shared" si="13"/>
      </c>
      <c r="L52" s="327" t="str">
        <f t="shared" si="14"/>
        <v>X</v>
      </c>
      <c r="M52" s="339" t="str">
        <f t="shared" si="15"/>
        <v> </v>
      </c>
      <c r="N52" s="515" t="s">
        <v>426</v>
      </c>
      <c r="O52" s="362"/>
      <c r="P52" s="328"/>
      <c r="Q52" s="328" t="s">
        <v>3</v>
      </c>
      <c r="R52" s="328"/>
      <c r="S52" s="328"/>
      <c r="T52" s="328" t="s">
        <v>3</v>
      </c>
      <c r="U52" s="391"/>
      <c r="V52" s="336">
        <v>2</v>
      </c>
      <c r="W52" s="327">
        <v>2</v>
      </c>
      <c r="X52" s="327">
        <v>1</v>
      </c>
      <c r="Y52" s="339">
        <f t="shared" si="17"/>
        <v>5</v>
      </c>
      <c r="Z52" s="431"/>
      <c r="AA52" s="327" t="s">
        <v>3</v>
      </c>
      <c r="AB52" s="327"/>
      <c r="AC52" s="339"/>
    </row>
    <row r="53" spans="2:29" ht="67.5" customHeight="1">
      <c r="B53" s="402" t="s">
        <v>294</v>
      </c>
      <c r="C53" s="336" t="s">
        <v>3</v>
      </c>
      <c r="D53" s="327"/>
      <c r="E53" s="339"/>
      <c r="F53" s="431">
        <v>3</v>
      </c>
      <c r="G53" s="327">
        <v>4</v>
      </c>
      <c r="H53" s="327">
        <v>1</v>
      </c>
      <c r="I53" s="386">
        <f t="shared" si="16"/>
        <v>8</v>
      </c>
      <c r="J53" s="336">
        <f t="shared" si="12"/>
      </c>
      <c r="K53" s="327">
        <f t="shared" si="13"/>
      </c>
      <c r="L53" s="327" t="s">
        <v>3</v>
      </c>
      <c r="M53" s="339"/>
      <c r="N53" s="459" t="s">
        <v>537</v>
      </c>
      <c r="O53" s="362" t="s">
        <v>3</v>
      </c>
      <c r="P53" s="328" t="s">
        <v>3</v>
      </c>
      <c r="Q53" s="328" t="s">
        <v>3</v>
      </c>
      <c r="R53" s="328"/>
      <c r="S53" s="344"/>
      <c r="T53" s="344" t="s">
        <v>3</v>
      </c>
      <c r="U53" s="347"/>
      <c r="V53" s="333">
        <v>2</v>
      </c>
      <c r="W53" s="327">
        <v>4</v>
      </c>
      <c r="X53" s="327">
        <v>1</v>
      </c>
      <c r="Y53" s="339">
        <f t="shared" si="17"/>
        <v>7</v>
      </c>
      <c r="Z53" s="431"/>
      <c r="AA53" s="327"/>
      <c r="AB53" s="327" t="s">
        <v>3</v>
      </c>
      <c r="AC53" s="339"/>
    </row>
    <row r="54" spans="2:29" ht="72" customHeight="1">
      <c r="B54" s="402" t="s">
        <v>407</v>
      </c>
      <c r="C54" s="336" t="s">
        <v>3</v>
      </c>
      <c r="D54" s="327"/>
      <c r="E54" s="339"/>
      <c r="F54" s="431">
        <v>1</v>
      </c>
      <c r="G54" s="327">
        <v>4</v>
      </c>
      <c r="H54" s="327">
        <v>1</v>
      </c>
      <c r="I54" s="386">
        <f t="shared" si="16"/>
        <v>6</v>
      </c>
      <c r="J54" s="336">
        <f t="shared" si="12"/>
      </c>
      <c r="K54" s="327">
        <f t="shared" si="13"/>
      </c>
      <c r="L54" s="327" t="str">
        <f t="shared" si="14"/>
        <v>X</v>
      </c>
      <c r="M54" s="339" t="str">
        <f t="shared" si="15"/>
        <v> </v>
      </c>
      <c r="N54" s="459" t="s">
        <v>540</v>
      </c>
      <c r="O54" s="362"/>
      <c r="P54" s="328" t="s">
        <v>3</v>
      </c>
      <c r="Q54" s="328" t="s">
        <v>3</v>
      </c>
      <c r="R54" s="328"/>
      <c r="S54" s="344"/>
      <c r="T54" s="344"/>
      <c r="U54" s="347"/>
      <c r="V54" s="333">
        <v>1</v>
      </c>
      <c r="W54" s="327">
        <v>2</v>
      </c>
      <c r="X54" s="327">
        <v>1</v>
      </c>
      <c r="Y54" s="339">
        <f t="shared" si="17"/>
        <v>4</v>
      </c>
      <c r="Z54" s="431"/>
      <c r="AA54" s="327" t="s">
        <v>3</v>
      </c>
      <c r="AB54" s="327"/>
      <c r="AC54" s="339"/>
    </row>
    <row r="55" spans="2:29" ht="48.75" customHeight="1">
      <c r="B55" s="393" t="s">
        <v>413</v>
      </c>
      <c r="C55" s="336" t="s">
        <v>3</v>
      </c>
      <c r="D55" s="327"/>
      <c r="E55" s="339"/>
      <c r="F55" s="431">
        <v>2</v>
      </c>
      <c r="G55" s="327">
        <v>4</v>
      </c>
      <c r="H55" s="327">
        <v>1</v>
      </c>
      <c r="I55" s="386">
        <f t="shared" si="16"/>
        <v>7</v>
      </c>
      <c r="J55" s="336">
        <f t="shared" si="12"/>
      </c>
      <c r="K55" s="327">
        <f t="shared" si="13"/>
      </c>
      <c r="L55" s="327" t="str">
        <f t="shared" si="14"/>
        <v>X</v>
      </c>
      <c r="M55" s="339" t="str">
        <f t="shared" si="15"/>
        <v> </v>
      </c>
      <c r="N55" s="423" t="s">
        <v>541</v>
      </c>
      <c r="O55" s="362"/>
      <c r="P55" s="328" t="s">
        <v>3</v>
      </c>
      <c r="Q55" s="328" t="s">
        <v>3</v>
      </c>
      <c r="R55" s="328"/>
      <c r="S55" s="344"/>
      <c r="T55" s="344"/>
      <c r="U55" s="347"/>
      <c r="V55" s="333">
        <v>1</v>
      </c>
      <c r="W55" s="327">
        <v>2</v>
      </c>
      <c r="X55" s="327">
        <v>1</v>
      </c>
      <c r="Y55" s="339">
        <f t="shared" si="17"/>
        <v>4</v>
      </c>
      <c r="Z55" s="431"/>
      <c r="AA55" s="327" t="s">
        <v>3</v>
      </c>
      <c r="AB55" s="327"/>
      <c r="AC55" s="339"/>
    </row>
    <row r="56" spans="2:29" ht="60.75" customHeight="1" thickBot="1">
      <c r="B56" s="414" t="s">
        <v>25</v>
      </c>
      <c r="C56" s="337" t="s">
        <v>3</v>
      </c>
      <c r="D56" s="331"/>
      <c r="E56" s="340"/>
      <c r="F56" s="438">
        <v>3</v>
      </c>
      <c r="G56" s="331">
        <v>2</v>
      </c>
      <c r="H56" s="331">
        <v>1</v>
      </c>
      <c r="I56" s="340">
        <f>F56+G56+H56</f>
        <v>6</v>
      </c>
      <c r="J56" s="337">
        <f t="shared" si="12"/>
      </c>
      <c r="K56" s="331">
        <f t="shared" si="13"/>
      </c>
      <c r="L56" s="331" t="str">
        <f t="shared" si="14"/>
        <v>X</v>
      </c>
      <c r="M56" s="340" t="str">
        <f t="shared" si="15"/>
        <v> </v>
      </c>
      <c r="N56" s="390" t="s">
        <v>542</v>
      </c>
      <c r="O56" s="460"/>
      <c r="P56" s="356" t="s">
        <v>3</v>
      </c>
      <c r="Q56" s="356" t="s">
        <v>3</v>
      </c>
      <c r="R56" s="356"/>
      <c r="S56" s="356"/>
      <c r="T56" s="356" t="s">
        <v>3</v>
      </c>
      <c r="U56" s="398"/>
      <c r="V56" s="337">
        <v>2</v>
      </c>
      <c r="W56" s="331">
        <v>1</v>
      </c>
      <c r="X56" s="331">
        <v>1</v>
      </c>
      <c r="Y56" s="340">
        <f>V56+W56+X56</f>
        <v>4</v>
      </c>
      <c r="Z56" s="438"/>
      <c r="AA56" s="331" t="s">
        <v>3</v>
      </c>
      <c r="AB56" s="331"/>
      <c r="AC56" s="340"/>
    </row>
    <row r="57" spans="2:29" ht="21.75" customHeight="1" thickBot="1">
      <c r="B57" s="108"/>
      <c r="C57" s="108"/>
      <c r="D57" s="108"/>
      <c r="E57" s="108"/>
      <c r="F57" s="108"/>
      <c r="G57" s="108"/>
      <c r="H57" s="773" t="s">
        <v>22</v>
      </c>
      <c r="I57" s="775"/>
      <c r="J57" s="368"/>
      <c r="K57" s="350"/>
      <c r="L57" s="367" t="s">
        <v>3</v>
      </c>
      <c r="M57" s="352"/>
      <c r="N57" s="348"/>
      <c r="O57" s="105"/>
      <c r="P57" s="107"/>
      <c r="Q57" s="493"/>
      <c r="R57" s="493"/>
      <c r="S57" s="493"/>
      <c r="T57" s="493"/>
      <c r="U57" s="493"/>
      <c r="V57" s="103"/>
      <c r="W57" s="103"/>
      <c r="X57" s="773" t="s">
        <v>22</v>
      </c>
      <c r="Y57" s="775"/>
      <c r="Z57" s="368"/>
      <c r="AA57" s="350"/>
      <c r="AB57" s="367" t="s">
        <v>3</v>
      </c>
      <c r="AC57" s="352"/>
    </row>
    <row r="58" spans="2:29" ht="21.75" customHeight="1" thickBot="1">
      <c r="B58" s="108"/>
      <c r="C58" s="108"/>
      <c r="D58" s="108"/>
      <c r="E58" s="108"/>
      <c r="F58" s="108"/>
      <c r="G58" s="108"/>
      <c r="H58" s="106"/>
      <c r="I58" s="106"/>
      <c r="J58" s="106"/>
      <c r="K58" s="106"/>
      <c r="L58" s="106"/>
      <c r="M58" s="106"/>
      <c r="N58" s="348"/>
      <c r="O58" s="493"/>
      <c r="P58" s="493"/>
      <c r="Q58" s="493"/>
      <c r="R58" s="493"/>
      <c r="S58" s="493"/>
      <c r="T58" s="493"/>
      <c r="U58" s="493"/>
      <c r="V58" s="103"/>
      <c r="W58" s="103"/>
      <c r="X58" s="103"/>
      <c r="Y58" s="103"/>
      <c r="Z58" s="103"/>
      <c r="AA58" s="103"/>
      <c r="AB58" s="103"/>
      <c r="AC58" s="103"/>
    </row>
    <row r="59" spans="6:29" ht="26.25" customHeight="1" thickBot="1">
      <c r="F59" s="788" t="s">
        <v>14</v>
      </c>
      <c r="G59" s="789"/>
      <c r="H59" s="789"/>
      <c r="I59" s="790"/>
      <c r="J59" s="788" t="s">
        <v>15</v>
      </c>
      <c r="K59" s="789"/>
      <c r="L59" s="789"/>
      <c r="M59" s="790"/>
      <c r="O59" s="784" t="s">
        <v>168</v>
      </c>
      <c r="P59" s="785"/>
      <c r="Q59" s="785"/>
      <c r="R59" s="785"/>
      <c r="S59" s="785"/>
      <c r="T59" s="785"/>
      <c r="U59" s="785"/>
      <c r="V59" s="741" t="s">
        <v>262</v>
      </c>
      <c r="W59" s="742"/>
      <c r="X59" s="742"/>
      <c r="Y59" s="743"/>
      <c r="Z59" s="741" t="s">
        <v>15</v>
      </c>
      <c r="AA59" s="742"/>
      <c r="AB59" s="742"/>
      <c r="AC59" s="743"/>
    </row>
    <row r="60" spans="2:29" ht="44.25" customHeight="1" thickBot="1">
      <c r="B60" s="111" t="s">
        <v>16</v>
      </c>
      <c r="C60" s="113" t="s">
        <v>13</v>
      </c>
      <c r="D60" s="115" t="s">
        <v>12</v>
      </c>
      <c r="E60" s="114" t="s">
        <v>11</v>
      </c>
      <c r="F60" s="113" t="s">
        <v>20</v>
      </c>
      <c r="G60" s="115" t="s">
        <v>10</v>
      </c>
      <c r="H60" s="112" t="s">
        <v>9</v>
      </c>
      <c r="I60" s="114" t="s">
        <v>19</v>
      </c>
      <c r="J60" s="113" t="s">
        <v>4</v>
      </c>
      <c r="K60" s="115" t="s">
        <v>5</v>
      </c>
      <c r="L60" s="115" t="s">
        <v>6</v>
      </c>
      <c r="M60" s="114" t="s">
        <v>7</v>
      </c>
      <c r="N60" s="111" t="s">
        <v>8</v>
      </c>
      <c r="O60" s="487" t="s">
        <v>205</v>
      </c>
      <c r="P60" s="488" t="s">
        <v>162</v>
      </c>
      <c r="Q60" s="488" t="s">
        <v>343</v>
      </c>
      <c r="R60" s="489" t="s">
        <v>164</v>
      </c>
      <c r="S60" s="489" t="s">
        <v>165</v>
      </c>
      <c r="T60" s="489" t="s">
        <v>166</v>
      </c>
      <c r="U60" s="488" t="s">
        <v>167</v>
      </c>
      <c r="V60" s="5" t="s">
        <v>20</v>
      </c>
      <c r="W60" s="6" t="s">
        <v>10</v>
      </c>
      <c r="X60" s="8" t="s">
        <v>9</v>
      </c>
      <c r="Y60" s="7" t="s">
        <v>19</v>
      </c>
      <c r="Z60" s="5" t="s">
        <v>4</v>
      </c>
      <c r="AA60" s="6" t="s">
        <v>5</v>
      </c>
      <c r="AB60" s="6" t="s">
        <v>6</v>
      </c>
      <c r="AC60" s="7" t="s">
        <v>7</v>
      </c>
    </row>
    <row r="61" spans="2:29" ht="21.75" customHeight="1" thickBot="1">
      <c r="B61" s="779" t="s">
        <v>255</v>
      </c>
      <c r="C61" s="780"/>
      <c r="D61" s="780"/>
      <c r="E61" s="780"/>
      <c r="F61" s="780"/>
      <c r="G61" s="780"/>
      <c r="H61" s="780"/>
      <c r="I61" s="780"/>
      <c r="J61" s="780"/>
      <c r="K61" s="780"/>
      <c r="L61" s="780"/>
      <c r="M61" s="780"/>
      <c r="N61" s="780"/>
      <c r="O61" s="771"/>
      <c r="P61" s="771"/>
      <c r="Q61" s="771"/>
      <c r="R61" s="771"/>
      <c r="S61" s="771"/>
      <c r="T61" s="771"/>
      <c r="U61" s="771"/>
      <c r="V61" s="771"/>
      <c r="W61" s="771"/>
      <c r="X61" s="771"/>
      <c r="Y61" s="771"/>
      <c r="Z61" s="771"/>
      <c r="AA61" s="771"/>
      <c r="AB61" s="771"/>
      <c r="AC61" s="772"/>
    </row>
    <row r="62" spans="2:29" ht="21.75" customHeight="1">
      <c r="B62" s="403" t="s">
        <v>28</v>
      </c>
      <c r="C62" s="385"/>
      <c r="D62" s="387" t="s">
        <v>3</v>
      </c>
      <c r="E62" s="386"/>
      <c r="F62" s="385"/>
      <c r="G62" s="387"/>
      <c r="H62" s="387"/>
      <c r="I62" s="386"/>
      <c r="J62" s="385" t="str">
        <f>IF($I62&gt;0,(IF($I62&lt;4,"X",""))," ")</f>
        <v> </v>
      </c>
      <c r="K62" s="384" t="str">
        <f>IF($I62&gt;3,(IF($I62&lt;6,"X",""))," ")</f>
        <v> </v>
      </c>
      <c r="L62" s="384" t="str">
        <f>IF($I62&gt;5,(IF($I62&lt;8,"X",""))," ")</f>
        <v> </v>
      </c>
      <c r="M62" s="383" t="str">
        <f>IF($I62&gt;7,(IF($I62&lt;12,"X",""))," ")</f>
        <v> </v>
      </c>
      <c r="N62" s="403"/>
      <c r="O62" s="361"/>
      <c r="P62" s="330"/>
      <c r="Q62" s="330"/>
      <c r="R62" s="330"/>
      <c r="S62" s="330"/>
      <c r="T62" s="330"/>
      <c r="U62" s="494"/>
      <c r="V62" s="335"/>
      <c r="W62" s="329"/>
      <c r="X62" s="329"/>
      <c r="Y62" s="338"/>
      <c r="Z62" s="419"/>
      <c r="AA62" s="329"/>
      <c r="AB62" s="329"/>
      <c r="AC62" s="338"/>
    </row>
    <row r="63" spans="2:29" ht="21.75" customHeight="1" thickBot="1">
      <c r="B63" s="413" t="s">
        <v>213</v>
      </c>
      <c r="C63" s="371" t="s">
        <v>3</v>
      </c>
      <c r="D63" s="357"/>
      <c r="E63" s="411"/>
      <c r="F63" s="371">
        <v>1</v>
      </c>
      <c r="G63" s="357">
        <v>1</v>
      </c>
      <c r="H63" s="357">
        <v>1</v>
      </c>
      <c r="I63" s="340">
        <f>F63+G63+H63</f>
        <v>3</v>
      </c>
      <c r="J63" s="371" t="str">
        <f>IF($I63&gt;0,(IF($I63&lt;4,"X",""))," ")</f>
        <v>X</v>
      </c>
      <c r="K63" s="370" t="str">
        <f>IF($I63&gt;3,(IF($I63&lt;6,"X",""))," ")</f>
        <v> </v>
      </c>
      <c r="L63" s="370" t="str">
        <f>IF($I63&gt;5,(IF($I63&lt;8,"X",""))," ")</f>
        <v> </v>
      </c>
      <c r="M63" s="369" t="str">
        <f>IF($I63&gt;7,(IF($I63&lt;12,"X",""))," ")</f>
        <v> </v>
      </c>
      <c r="N63" s="413" t="s">
        <v>428</v>
      </c>
      <c r="O63" s="363"/>
      <c r="P63" s="356" t="s">
        <v>3</v>
      </c>
      <c r="Q63" s="356"/>
      <c r="R63" s="356"/>
      <c r="S63" s="359"/>
      <c r="T63" s="359"/>
      <c r="U63" s="360"/>
      <c r="V63" s="334">
        <v>1</v>
      </c>
      <c r="W63" s="331">
        <v>1</v>
      </c>
      <c r="X63" s="331">
        <v>1</v>
      </c>
      <c r="Y63" s="340">
        <f>X63+W63+V63</f>
        <v>3</v>
      </c>
      <c r="Z63" s="438" t="s">
        <v>3</v>
      </c>
      <c r="AA63" s="331"/>
      <c r="AB63" s="331"/>
      <c r="AC63" s="340"/>
    </row>
    <row r="64" spans="2:29" ht="21.75" customHeight="1" thickBot="1">
      <c r="B64" s="108"/>
      <c r="C64" s="108"/>
      <c r="D64" s="108"/>
      <c r="E64" s="108"/>
      <c r="F64" s="108"/>
      <c r="G64" s="108"/>
      <c r="H64" s="773" t="s">
        <v>22</v>
      </c>
      <c r="I64" s="775"/>
      <c r="J64" s="368" t="s">
        <v>3</v>
      </c>
      <c r="K64" s="350"/>
      <c r="L64" s="367"/>
      <c r="M64" s="352"/>
      <c r="N64" s="348"/>
      <c r="O64" s="105"/>
      <c r="P64" s="107"/>
      <c r="Q64" s="493"/>
      <c r="R64" s="493"/>
      <c r="S64" s="493"/>
      <c r="T64" s="493"/>
      <c r="U64" s="493"/>
      <c r="V64" s="103"/>
      <c r="W64" s="103"/>
      <c r="X64" s="773" t="s">
        <v>22</v>
      </c>
      <c r="Y64" s="775"/>
      <c r="Z64" s="368" t="s">
        <v>3</v>
      </c>
      <c r="AA64" s="350"/>
      <c r="AB64" s="367"/>
      <c r="AC64" s="352"/>
    </row>
    <row r="65" spans="2:14" ht="21.75" customHeight="1" thickBot="1">
      <c r="B65" s="108"/>
      <c r="C65" s="108"/>
      <c r="D65" s="108"/>
      <c r="E65" s="108"/>
      <c r="F65" s="108"/>
      <c r="G65" s="108"/>
      <c r="H65" s="110"/>
      <c r="I65" s="110"/>
      <c r="J65" s="105"/>
      <c r="K65" s="105"/>
      <c r="L65" s="105"/>
      <c r="M65" s="105"/>
      <c r="N65" s="348"/>
    </row>
    <row r="66" spans="6:29" ht="26.25" customHeight="1" thickBot="1">
      <c r="F66" s="788" t="s">
        <v>14</v>
      </c>
      <c r="G66" s="789"/>
      <c r="H66" s="789"/>
      <c r="I66" s="790"/>
      <c r="J66" s="788" t="s">
        <v>15</v>
      </c>
      <c r="K66" s="789"/>
      <c r="L66" s="789"/>
      <c r="M66" s="790"/>
      <c r="O66" s="784" t="s">
        <v>168</v>
      </c>
      <c r="P66" s="785"/>
      <c r="Q66" s="785"/>
      <c r="R66" s="785"/>
      <c r="S66" s="785"/>
      <c r="T66" s="785"/>
      <c r="U66" s="785"/>
      <c r="V66" s="741" t="s">
        <v>262</v>
      </c>
      <c r="W66" s="742"/>
      <c r="X66" s="742"/>
      <c r="Y66" s="743"/>
      <c r="Z66" s="741" t="s">
        <v>15</v>
      </c>
      <c r="AA66" s="742"/>
      <c r="AB66" s="742"/>
      <c r="AC66" s="743"/>
    </row>
    <row r="67" spans="2:29" ht="44.25" customHeight="1" thickBot="1">
      <c r="B67" s="111" t="s">
        <v>16</v>
      </c>
      <c r="C67" s="113" t="s">
        <v>13</v>
      </c>
      <c r="D67" s="115" t="s">
        <v>12</v>
      </c>
      <c r="E67" s="114" t="s">
        <v>11</v>
      </c>
      <c r="F67" s="113" t="s">
        <v>20</v>
      </c>
      <c r="G67" s="115" t="s">
        <v>10</v>
      </c>
      <c r="H67" s="112" t="s">
        <v>9</v>
      </c>
      <c r="I67" s="114" t="s">
        <v>19</v>
      </c>
      <c r="J67" s="113" t="s">
        <v>4</v>
      </c>
      <c r="K67" s="115" t="s">
        <v>5</v>
      </c>
      <c r="L67" s="115" t="s">
        <v>6</v>
      </c>
      <c r="M67" s="114" t="s">
        <v>7</v>
      </c>
      <c r="N67" s="111" t="s">
        <v>8</v>
      </c>
      <c r="O67" s="487" t="s">
        <v>205</v>
      </c>
      <c r="P67" s="488" t="s">
        <v>162</v>
      </c>
      <c r="Q67" s="488" t="s">
        <v>343</v>
      </c>
      <c r="R67" s="489" t="s">
        <v>164</v>
      </c>
      <c r="S67" s="489" t="s">
        <v>165</v>
      </c>
      <c r="T67" s="489" t="s">
        <v>166</v>
      </c>
      <c r="U67" s="488" t="s">
        <v>167</v>
      </c>
      <c r="V67" s="5" t="s">
        <v>20</v>
      </c>
      <c r="W67" s="6" t="s">
        <v>10</v>
      </c>
      <c r="X67" s="8" t="s">
        <v>9</v>
      </c>
      <c r="Y67" s="7" t="s">
        <v>19</v>
      </c>
      <c r="Z67" s="5" t="s">
        <v>4</v>
      </c>
      <c r="AA67" s="6" t="s">
        <v>5</v>
      </c>
      <c r="AB67" s="6" t="s">
        <v>6</v>
      </c>
      <c r="AC67" s="7" t="s">
        <v>7</v>
      </c>
    </row>
    <row r="68" spans="2:29" ht="21.75" customHeight="1" thickBot="1">
      <c r="B68" s="779" t="s">
        <v>214</v>
      </c>
      <c r="C68" s="780"/>
      <c r="D68" s="780"/>
      <c r="E68" s="780"/>
      <c r="F68" s="780"/>
      <c r="G68" s="780"/>
      <c r="H68" s="780"/>
      <c r="I68" s="780"/>
      <c r="J68" s="780"/>
      <c r="K68" s="780"/>
      <c r="L68" s="780"/>
      <c r="M68" s="780"/>
      <c r="N68" s="780"/>
      <c r="O68" s="771"/>
      <c r="P68" s="771"/>
      <c r="Q68" s="771"/>
      <c r="R68" s="771"/>
      <c r="S68" s="771"/>
      <c r="T68" s="771"/>
      <c r="U68" s="771"/>
      <c r="V68" s="771"/>
      <c r="W68" s="771"/>
      <c r="X68" s="771"/>
      <c r="Y68" s="771"/>
      <c r="Z68" s="771"/>
      <c r="AA68" s="771"/>
      <c r="AB68" s="771"/>
      <c r="AC68" s="772"/>
    </row>
    <row r="69" spans="2:29" ht="164.25" customHeight="1">
      <c r="B69" s="403" t="s">
        <v>299</v>
      </c>
      <c r="C69" s="385" t="s">
        <v>3</v>
      </c>
      <c r="D69" s="387"/>
      <c r="E69" s="388"/>
      <c r="F69" s="385">
        <v>1</v>
      </c>
      <c r="G69" s="387">
        <v>6</v>
      </c>
      <c r="H69" s="387">
        <v>1</v>
      </c>
      <c r="I69" s="386">
        <f aca="true" t="shared" si="18" ref="I69:I75">F69+G69+H69</f>
        <v>8</v>
      </c>
      <c r="J69" s="385">
        <f aca="true" t="shared" si="19" ref="J69:J75">IF($I69&gt;0,(IF($I69&lt;4,"X",""))," ")</f>
      </c>
      <c r="K69" s="384">
        <f aca="true" t="shared" si="20" ref="K69:K75">IF($I69&gt;3,(IF($I69&lt;6,"X",""))," ")</f>
      </c>
      <c r="L69" s="384" t="s">
        <v>3</v>
      </c>
      <c r="M69" s="383"/>
      <c r="N69" s="461" t="s">
        <v>558</v>
      </c>
      <c r="O69" s="206" t="s">
        <v>3</v>
      </c>
      <c r="P69" s="162" t="s">
        <v>3</v>
      </c>
      <c r="Q69" s="162" t="s">
        <v>3</v>
      </c>
      <c r="R69" s="162" t="s">
        <v>3</v>
      </c>
      <c r="S69" s="162" t="s">
        <v>3</v>
      </c>
      <c r="T69" s="162" t="s">
        <v>3</v>
      </c>
      <c r="U69" s="495"/>
      <c r="V69" s="274">
        <v>1</v>
      </c>
      <c r="W69" s="272">
        <v>2</v>
      </c>
      <c r="X69" s="272">
        <v>1</v>
      </c>
      <c r="Y69" s="293">
        <f aca="true" t="shared" si="21" ref="Y69:Y75">X69+W69+V69</f>
        <v>4</v>
      </c>
      <c r="Z69" s="206"/>
      <c r="AA69" s="162" t="s">
        <v>3</v>
      </c>
      <c r="AB69" s="162"/>
      <c r="AC69" s="324"/>
    </row>
    <row r="70" spans="2:29" ht="60.75" customHeight="1">
      <c r="B70" s="403" t="s">
        <v>352</v>
      </c>
      <c r="C70" s="385" t="s">
        <v>3</v>
      </c>
      <c r="D70" s="387"/>
      <c r="E70" s="388"/>
      <c r="F70" s="385">
        <v>1</v>
      </c>
      <c r="G70" s="387">
        <v>6</v>
      </c>
      <c r="H70" s="387">
        <v>1</v>
      </c>
      <c r="I70" s="386">
        <f t="shared" si="18"/>
        <v>8</v>
      </c>
      <c r="J70" s="385">
        <f t="shared" si="19"/>
      </c>
      <c r="K70" s="384">
        <f t="shared" si="20"/>
      </c>
      <c r="L70" s="384" t="s">
        <v>3</v>
      </c>
      <c r="M70" s="383"/>
      <c r="N70" s="462" t="s">
        <v>512</v>
      </c>
      <c r="O70" s="250" t="s">
        <v>3</v>
      </c>
      <c r="P70" s="205"/>
      <c r="Q70" s="205" t="s">
        <v>3</v>
      </c>
      <c r="R70" s="205"/>
      <c r="S70" s="205"/>
      <c r="T70" s="205"/>
      <c r="U70" s="290"/>
      <c r="V70" s="233">
        <v>1</v>
      </c>
      <c r="W70" s="231">
        <v>1</v>
      </c>
      <c r="X70" s="231">
        <v>1</v>
      </c>
      <c r="Y70" s="294">
        <f t="shared" si="21"/>
        <v>3</v>
      </c>
      <c r="Z70" s="250" t="s">
        <v>3</v>
      </c>
      <c r="AA70" s="205"/>
      <c r="AB70" s="205"/>
      <c r="AC70" s="249"/>
    </row>
    <row r="71" spans="2:29" ht="69.75" customHeight="1">
      <c r="B71" s="403" t="s">
        <v>340</v>
      </c>
      <c r="C71" s="385" t="s">
        <v>3</v>
      </c>
      <c r="D71" s="387"/>
      <c r="E71" s="388"/>
      <c r="F71" s="385">
        <v>1</v>
      </c>
      <c r="G71" s="387">
        <v>4</v>
      </c>
      <c r="H71" s="387">
        <v>1</v>
      </c>
      <c r="I71" s="386">
        <f t="shared" si="18"/>
        <v>6</v>
      </c>
      <c r="J71" s="385">
        <f t="shared" si="19"/>
      </c>
      <c r="K71" s="384">
        <f t="shared" si="20"/>
      </c>
      <c r="L71" s="384" t="str">
        <f>IF($I71&gt;5,(IF($I71&lt;8,"X",""))," ")</f>
        <v>X</v>
      </c>
      <c r="M71" s="383" t="str">
        <f>IF($I71&gt;7,(IF($I71&lt;12,"X",""))," ")</f>
        <v> </v>
      </c>
      <c r="N71" s="462" t="s">
        <v>430</v>
      </c>
      <c r="O71" s="250"/>
      <c r="P71" s="205"/>
      <c r="Q71" s="205" t="s">
        <v>3</v>
      </c>
      <c r="R71" s="205"/>
      <c r="S71" s="205" t="s">
        <v>3</v>
      </c>
      <c r="T71" s="205"/>
      <c r="U71" s="290" t="s">
        <v>3</v>
      </c>
      <c r="V71" s="233">
        <v>1</v>
      </c>
      <c r="W71" s="231">
        <v>2</v>
      </c>
      <c r="X71" s="231">
        <v>1</v>
      </c>
      <c r="Y71" s="294">
        <f>X71+W71+V71</f>
        <v>4</v>
      </c>
      <c r="Z71" s="250"/>
      <c r="AA71" s="205" t="s">
        <v>3</v>
      </c>
      <c r="AB71" s="205"/>
      <c r="AC71" s="249"/>
    </row>
    <row r="72" spans="2:29" ht="36" customHeight="1">
      <c r="B72" s="403" t="s">
        <v>339</v>
      </c>
      <c r="C72" s="385" t="s">
        <v>3</v>
      </c>
      <c r="D72" s="387"/>
      <c r="E72" s="388"/>
      <c r="F72" s="385">
        <v>1</v>
      </c>
      <c r="G72" s="387">
        <v>4</v>
      </c>
      <c r="H72" s="387">
        <v>1</v>
      </c>
      <c r="I72" s="386">
        <f t="shared" si="18"/>
        <v>6</v>
      </c>
      <c r="J72" s="385">
        <f t="shared" si="19"/>
      </c>
      <c r="K72" s="384">
        <f t="shared" si="20"/>
      </c>
      <c r="L72" s="384" t="str">
        <f>IF($I72&gt;5,(IF($I72&lt;8,"X",""))," ")</f>
        <v>X</v>
      </c>
      <c r="M72" s="383" t="str">
        <f>IF($I72&gt;7,(IF($I72&lt;12,"X",""))," ")</f>
        <v> </v>
      </c>
      <c r="N72" s="462" t="s">
        <v>431</v>
      </c>
      <c r="O72" s="250" t="s">
        <v>3</v>
      </c>
      <c r="P72" s="205"/>
      <c r="Q72" s="205"/>
      <c r="R72" s="205"/>
      <c r="S72" s="205"/>
      <c r="T72" s="205" t="s">
        <v>3</v>
      </c>
      <c r="U72" s="290"/>
      <c r="V72" s="233">
        <v>1</v>
      </c>
      <c r="W72" s="231">
        <v>2</v>
      </c>
      <c r="X72" s="231">
        <v>1</v>
      </c>
      <c r="Y72" s="294">
        <f t="shared" si="21"/>
        <v>4</v>
      </c>
      <c r="Z72" s="250"/>
      <c r="AA72" s="205" t="s">
        <v>3</v>
      </c>
      <c r="AB72" s="205"/>
      <c r="AC72" s="249"/>
    </row>
    <row r="73" spans="2:29" ht="123.75" customHeight="1">
      <c r="B73" s="403" t="s">
        <v>298</v>
      </c>
      <c r="C73" s="385" t="s">
        <v>3</v>
      </c>
      <c r="D73" s="387"/>
      <c r="E73" s="388"/>
      <c r="F73" s="385">
        <v>2</v>
      </c>
      <c r="G73" s="387">
        <v>6</v>
      </c>
      <c r="H73" s="387">
        <v>1</v>
      </c>
      <c r="I73" s="386">
        <f t="shared" si="18"/>
        <v>9</v>
      </c>
      <c r="J73" s="385">
        <f t="shared" si="19"/>
      </c>
      <c r="K73" s="384">
        <f t="shared" si="20"/>
      </c>
      <c r="L73" s="384">
        <f>IF($I73&gt;5,(IF($I73&lt;8,"X",""))," ")</f>
      </c>
      <c r="M73" s="383" t="str">
        <f>IF($I73&gt;7,(IF($I73&lt;12,"X",""))," ")</f>
        <v>X</v>
      </c>
      <c r="N73" s="461" t="s">
        <v>559</v>
      </c>
      <c r="O73" s="250" t="s">
        <v>3</v>
      </c>
      <c r="P73" s="205" t="s">
        <v>3</v>
      </c>
      <c r="Q73" s="205" t="s">
        <v>3</v>
      </c>
      <c r="R73" s="205" t="s">
        <v>3</v>
      </c>
      <c r="S73" s="205" t="s">
        <v>3</v>
      </c>
      <c r="T73" s="205" t="s">
        <v>3</v>
      </c>
      <c r="U73" s="290"/>
      <c r="V73" s="233">
        <v>1</v>
      </c>
      <c r="W73" s="231">
        <v>2</v>
      </c>
      <c r="X73" s="231">
        <v>1</v>
      </c>
      <c r="Y73" s="294">
        <f t="shared" si="21"/>
        <v>4</v>
      </c>
      <c r="Z73" s="250"/>
      <c r="AA73" s="205" t="s">
        <v>3</v>
      </c>
      <c r="AB73" s="205"/>
      <c r="AC73" s="249"/>
    </row>
    <row r="74" spans="2:29" ht="125.25" customHeight="1">
      <c r="B74" s="402" t="s">
        <v>408</v>
      </c>
      <c r="C74" s="336" t="s">
        <v>3</v>
      </c>
      <c r="D74" s="327"/>
      <c r="E74" s="395"/>
      <c r="F74" s="336">
        <v>1</v>
      </c>
      <c r="G74" s="327">
        <v>6</v>
      </c>
      <c r="H74" s="327">
        <v>3</v>
      </c>
      <c r="I74" s="386">
        <f t="shared" si="18"/>
        <v>10</v>
      </c>
      <c r="J74" s="385">
        <f t="shared" si="19"/>
      </c>
      <c r="K74" s="384">
        <f t="shared" si="20"/>
      </c>
      <c r="L74" s="384">
        <f>IF($I74&gt;5,(IF($I74&lt;8,"X",""))," ")</f>
      </c>
      <c r="M74" s="383" t="str">
        <f>IF($I74&gt;7,(IF($I74&lt;12,"X",""))," ")</f>
        <v>X</v>
      </c>
      <c r="N74" s="461" t="s">
        <v>528</v>
      </c>
      <c r="O74" s="250" t="s">
        <v>3</v>
      </c>
      <c r="P74" s="205" t="s">
        <v>350</v>
      </c>
      <c r="Q74" s="205" t="s">
        <v>3</v>
      </c>
      <c r="R74" s="205" t="s">
        <v>3</v>
      </c>
      <c r="S74" s="205" t="s">
        <v>3</v>
      </c>
      <c r="T74" s="205" t="s">
        <v>3</v>
      </c>
      <c r="U74" s="290"/>
      <c r="V74" s="233">
        <v>1</v>
      </c>
      <c r="W74" s="231">
        <v>2</v>
      </c>
      <c r="X74" s="231">
        <v>2</v>
      </c>
      <c r="Y74" s="294">
        <f t="shared" si="21"/>
        <v>5</v>
      </c>
      <c r="Z74" s="250"/>
      <c r="AA74" s="205" t="s">
        <v>3</v>
      </c>
      <c r="AB74" s="205"/>
      <c r="AC74" s="249"/>
    </row>
    <row r="75" spans="2:29" ht="78.75" customHeight="1" thickBot="1">
      <c r="B75" s="402" t="s">
        <v>338</v>
      </c>
      <c r="C75" s="336" t="s">
        <v>3</v>
      </c>
      <c r="D75" s="327"/>
      <c r="E75" s="395"/>
      <c r="F75" s="336">
        <v>2</v>
      </c>
      <c r="G75" s="327">
        <v>6</v>
      </c>
      <c r="H75" s="327">
        <v>3</v>
      </c>
      <c r="I75" s="386">
        <f t="shared" si="18"/>
        <v>11</v>
      </c>
      <c r="J75" s="385">
        <f t="shared" si="19"/>
      </c>
      <c r="K75" s="384">
        <f t="shared" si="20"/>
      </c>
      <c r="L75" s="384">
        <f>IF($I75&gt;5,(IF($I75&lt;8,"X",""))," ")</f>
      </c>
      <c r="M75" s="383" t="str">
        <f>IF($I75&gt;7,(IF($I75&lt;12,"X",""))," ")</f>
        <v>X</v>
      </c>
      <c r="N75" s="365" t="s">
        <v>489</v>
      </c>
      <c r="O75" s="207" t="s">
        <v>3</v>
      </c>
      <c r="P75" s="165"/>
      <c r="Q75" s="165" t="s">
        <v>3</v>
      </c>
      <c r="R75" s="165"/>
      <c r="S75" s="165"/>
      <c r="T75" s="165"/>
      <c r="U75" s="303"/>
      <c r="V75" s="237">
        <v>1</v>
      </c>
      <c r="W75" s="235">
        <v>2</v>
      </c>
      <c r="X75" s="235">
        <v>1</v>
      </c>
      <c r="Y75" s="295">
        <f t="shared" si="21"/>
        <v>4</v>
      </c>
      <c r="Z75" s="207"/>
      <c r="AA75" s="165" t="s">
        <v>3</v>
      </c>
      <c r="AB75" s="165"/>
      <c r="AC75" s="284"/>
    </row>
    <row r="76" spans="2:29" ht="21.75" customHeight="1" thickBot="1">
      <c r="B76" s="104"/>
      <c r="C76" s="104"/>
      <c r="D76" s="104"/>
      <c r="E76" s="104"/>
      <c r="F76" s="104"/>
      <c r="G76" s="104"/>
      <c r="H76" s="788" t="s">
        <v>22</v>
      </c>
      <c r="I76" s="790"/>
      <c r="J76" s="426"/>
      <c r="K76" s="343"/>
      <c r="L76" s="425"/>
      <c r="M76" s="326" t="s">
        <v>3</v>
      </c>
      <c r="N76" s="424"/>
      <c r="X76" s="773" t="s">
        <v>22</v>
      </c>
      <c r="Y76" s="775"/>
      <c r="Z76" s="368"/>
      <c r="AA76" s="350" t="s">
        <v>3</v>
      </c>
      <c r="AB76" s="367"/>
      <c r="AC76" s="352"/>
    </row>
    <row r="77" spans="2:29" s="374" customFormat="1" ht="21.75" customHeight="1" thickBot="1">
      <c r="B77" s="107"/>
      <c r="C77" s="107"/>
      <c r="D77" s="107"/>
      <c r="E77" s="107"/>
      <c r="F77" s="107"/>
      <c r="G77" s="107"/>
      <c r="H77" s="105"/>
      <c r="I77" s="105"/>
      <c r="J77" s="105"/>
      <c r="K77" s="105"/>
      <c r="L77" s="105"/>
      <c r="M77" s="105"/>
      <c r="N77" s="477"/>
      <c r="O77" s="478"/>
      <c r="P77" s="478"/>
      <c r="Q77" s="478"/>
      <c r="R77" s="478"/>
      <c r="S77" s="478"/>
      <c r="T77" s="478"/>
      <c r="U77" s="478"/>
      <c r="V77" s="478"/>
      <c r="W77" s="478"/>
      <c r="X77" s="478"/>
      <c r="Y77" s="478"/>
      <c r="Z77" s="478"/>
      <c r="AA77" s="478"/>
      <c r="AB77" s="478"/>
      <c r="AC77" s="478"/>
    </row>
    <row r="78" spans="2:14" ht="44.25" customHeight="1" thickBot="1">
      <c r="B78" s="450" t="s">
        <v>16</v>
      </c>
      <c r="C78" s="451" t="s">
        <v>13</v>
      </c>
      <c r="D78" s="452" t="s">
        <v>12</v>
      </c>
      <c r="E78" s="453" t="s">
        <v>11</v>
      </c>
      <c r="F78" s="451" t="s">
        <v>20</v>
      </c>
      <c r="G78" s="452" t="s">
        <v>10</v>
      </c>
      <c r="H78" s="454" t="s">
        <v>9</v>
      </c>
      <c r="I78" s="453" t="s">
        <v>19</v>
      </c>
      <c r="J78" s="451" t="s">
        <v>4</v>
      </c>
      <c r="K78" s="452" t="s">
        <v>5</v>
      </c>
      <c r="L78" s="452" t="s">
        <v>6</v>
      </c>
      <c r="M78" s="453" t="s">
        <v>7</v>
      </c>
      <c r="N78" s="450" t="s">
        <v>8</v>
      </c>
    </row>
    <row r="79" spans="2:29" ht="21.75" customHeight="1" thickBot="1">
      <c r="B79" s="779" t="s">
        <v>169</v>
      </c>
      <c r="C79" s="780"/>
      <c r="D79" s="780"/>
      <c r="E79" s="780"/>
      <c r="F79" s="780"/>
      <c r="G79" s="780"/>
      <c r="H79" s="780"/>
      <c r="I79" s="780"/>
      <c r="J79" s="780"/>
      <c r="K79" s="780"/>
      <c r="L79" s="780"/>
      <c r="M79" s="780"/>
      <c r="N79" s="780"/>
      <c r="O79" s="771"/>
      <c r="P79" s="771"/>
      <c r="Q79" s="771"/>
      <c r="R79" s="771"/>
      <c r="S79" s="771"/>
      <c r="T79" s="771"/>
      <c r="U79" s="771"/>
      <c r="V79" s="771"/>
      <c r="W79" s="771"/>
      <c r="X79" s="771"/>
      <c r="Y79" s="771"/>
      <c r="Z79" s="771"/>
      <c r="AA79" s="771"/>
      <c r="AB79" s="771"/>
      <c r="AC79" s="772"/>
    </row>
    <row r="80" spans="2:29" ht="40.5" customHeight="1">
      <c r="B80" s="463" t="s">
        <v>29</v>
      </c>
      <c r="C80" s="385" t="s">
        <v>3</v>
      </c>
      <c r="D80" s="387"/>
      <c r="E80" s="386"/>
      <c r="F80" s="385">
        <v>3</v>
      </c>
      <c r="G80" s="387">
        <v>2</v>
      </c>
      <c r="H80" s="387">
        <v>2</v>
      </c>
      <c r="I80" s="386">
        <f>+H80+G80+F80</f>
        <v>7</v>
      </c>
      <c r="J80" s="385">
        <f>IF($I80&gt;0,(IF($I80&lt;4,"X",""))," ")</f>
      </c>
      <c r="K80" s="384">
        <f>IF($I80&gt;3,(IF($I80&lt;6,"X",""))," ")</f>
      </c>
      <c r="L80" s="384" t="str">
        <f>IF($I80&gt;5,(IF($I80&lt;8,"X",""))," ")</f>
        <v>X</v>
      </c>
      <c r="M80" s="383" t="str">
        <f>IF($I80&gt;7,(IF($I80&lt;12,"X",""))," ")</f>
        <v> </v>
      </c>
      <c r="N80" s="403" t="s">
        <v>360</v>
      </c>
      <c r="O80" s="206"/>
      <c r="P80" s="162"/>
      <c r="Q80" s="162"/>
      <c r="R80" s="162"/>
      <c r="S80" s="162" t="s">
        <v>3</v>
      </c>
      <c r="T80" s="162"/>
      <c r="U80" s="324"/>
      <c r="V80" s="274">
        <v>1</v>
      </c>
      <c r="W80" s="272">
        <v>2</v>
      </c>
      <c r="X80" s="272">
        <v>1</v>
      </c>
      <c r="Y80" s="275">
        <v>4</v>
      </c>
      <c r="Z80" s="274"/>
      <c r="AA80" s="272" t="s">
        <v>3</v>
      </c>
      <c r="AB80" s="272"/>
      <c r="AC80" s="275"/>
    </row>
    <row r="81" spans="2:29" ht="22.5" customHeight="1" thickBot="1">
      <c r="B81" s="436" t="s">
        <v>265</v>
      </c>
      <c r="C81" s="371" t="s">
        <v>3</v>
      </c>
      <c r="D81" s="357"/>
      <c r="E81" s="411"/>
      <c r="F81" s="371">
        <v>1</v>
      </c>
      <c r="G81" s="357">
        <v>2</v>
      </c>
      <c r="H81" s="357">
        <v>2</v>
      </c>
      <c r="I81" s="340">
        <f>F81+G81+H81</f>
        <v>5</v>
      </c>
      <c r="J81" s="371">
        <f>IF($I81&gt;0,(IF($I81&lt;4,"X",""))," ")</f>
      </c>
      <c r="K81" s="370" t="str">
        <f>IF($I81&gt;3,(IF($I81&lt;6,"X",""))," ")</f>
        <v>X</v>
      </c>
      <c r="L81" s="370" t="str">
        <f>IF($I81&gt;5,(IF($I81&lt;8,"X",""))," ")</f>
        <v> </v>
      </c>
      <c r="M81" s="369" t="str">
        <f>IF($I81&gt;7,(IF($I81&lt;12,"X",""))," ")</f>
        <v> </v>
      </c>
      <c r="N81" s="413" t="s">
        <v>560</v>
      </c>
      <c r="O81" s="207"/>
      <c r="P81" s="165"/>
      <c r="Q81" s="165"/>
      <c r="R81" s="165"/>
      <c r="S81" s="165"/>
      <c r="T81" s="165"/>
      <c r="U81" s="284"/>
      <c r="V81" s="371">
        <v>1</v>
      </c>
      <c r="W81" s="357">
        <v>2</v>
      </c>
      <c r="X81" s="357">
        <v>2</v>
      </c>
      <c r="Y81" s="340">
        <f>V81+W81+X81</f>
        <v>5</v>
      </c>
      <c r="Z81" s="237"/>
      <c r="AA81" s="235" t="s">
        <v>3</v>
      </c>
      <c r="AB81" s="235"/>
      <c r="AC81" s="236"/>
    </row>
    <row r="82" spans="2:29" ht="21.75" customHeight="1" thickBot="1">
      <c r="B82" s="108"/>
      <c r="C82" s="108"/>
      <c r="D82" s="108"/>
      <c r="E82" s="108"/>
      <c r="F82" s="108"/>
      <c r="G82" s="108"/>
      <c r="H82" s="773" t="s">
        <v>22</v>
      </c>
      <c r="I82" s="775"/>
      <c r="J82" s="368"/>
      <c r="K82" s="350"/>
      <c r="L82" s="367" t="s">
        <v>3</v>
      </c>
      <c r="M82" s="352"/>
      <c r="N82" s="348"/>
      <c r="X82" s="773" t="s">
        <v>22</v>
      </c>
      <c r="Y82" s="775"/>
      <c r="Z82" s="368"/>
      <c r="AA82" s="350" t="s">
        <v>3</v>
      </c>
      <c r="AB82" s="367"/>
      <c r="AC82" s="352"/>
    </row>
    <row r="83" spans="2:14" ht="21.75" customHeight="1" thickBot="1">
      <c r="B83" s="108"/>
      <c r="C83" s="108"/>
      <c r="D83" s="108"/>
      <c r="E83" s="108"/>
      <c r="F83" s="108"/>
      <c r="G83" s="108"/>
      <c r="H83" s="110"/>
      <c r="I83" s="110"/>
      <c r="J83" s="105"/>
      <c r="K83" s="105"/>
      <c r="L83" s="105"/>
      <c r="M83" s="105"/>
      <c r="N83" s="348"/>
    </row>
    <row r="84" spans="6:29" ht="26.25" customHeight="1" thickBot="1">
      <c r="F84" s="788" t="s">
        <v>14</v>
      </c>
      <c r="G84" s="789"/>
      <c r="H84" s="789"/>
      <c r="I84" s="790"/>
      <c r="J84" s="788" t="s">
        <v>15</v>
      </c>
      <c r="K84" s="789"/>
      <c r="L84" s="789"/>
      <c r="M84" s="790"/>
      <c r="O84" s="784" t="s">
        <v>168</v>
      </c>
      <c r="P84" s="785"/>
      <c r="Q84" s="785"/>
      <c r="R84" s="785"/>
      <c r="S84" s="785"/>
      <c r="T84" s="785"/>
      <c r="U84" s="785"/>
      <c r="V84" s="741" t="s">
        <v>262</v>
      </c>
      <c r="W84" s="742"/>
      <c r="X84" s="742"/>
      <c r="Y84" s="743"/>
      <c r="Z84" s="741" t="s">
        <v>15</v>
      </c>
      <c r="AA84" s="742"/>
      <c r="AB84" s="742"/>
      <c r="AC84" s="743"/>
    </row>
    <row r="85" spans="2:29" ht="44.25" customHeight="1" thickBot="1">
      <c r="B85" s="111" t="s">
        <v>16</v>
      </c>
      <c r="C85" s="113" t="s">
        <v>13</v>
      </c>
      <c r="D85" s="115" t="s">
        <v>12</v>
      </c>
      <c r="E85" s="114" t="s">
        <v>11</v>
      </c>
      <c r="F85" s="113" t="s">
        <v>20</v>
      </c>
      <c r="G85" s="115" t="s">
        <v>10</v>
      </c>
      <c r="H85" s="112" t="s">
        <v>9</v>
      </c>
      <c r="I85" s="114" t="s">
        <v>19</v>
      </c>
      <c r="J85" s="113" t="s">
        <v>4</v>
      </c>
      <c r="K85" s="115" t="s">
        <v>5</v>
      </c>
      <c r="L85" s="115" t="s">
        <v>6</v>
      </c>
      <c r="M85" s="114" t="s">
        <v>7</v>
      </c>
      <c r="N85" s="111" t="s">
        <v>8</v>
      </c>
      <c r="O85" s="487" t="s">
        <v>205</v>
      </c>
      <c r="P85" s="488" t="s">
        <v>162</v>
      </c>
      <c r="Q85" s="488" t="s">
        <v>343</v>
      </c>
      <c r="R85" s="489" t="s">
        <v>164</v>
      </c>
      <c r="S85" s="489" t="s">
        <v>165</v>
      </c>
      <c r="T85" s="489" t="s">
        <v>166</v>
      </c>
      <c r="U85" s="488" t="s">
        <v>167</v>
      </c>
      <c r="V85" s="5" t="s">
        <v>20</v>
      </c>
      <c r="W85" s="6" t="s">
        <v>10</v>
      </c>
      <c r="X85" s="8" t="s">
        <v>9</v>
      </c>
      <c r="Y85" s="7" t="s">
        <v>19</v>
      </c>
      <c r="Z85" s="5" t="s">
        <v>4</v>
      </c>
      <c r="AA85" s="6" t="s">
        <v>5</v>
      </c>
      <c r="AB85" s="6" t="s">
        <v>6</v>
      </c>
      <c r="AC85" s="7" t="s">
        <v>7</v>
      </c>
    </row>
    <row r="86" spans="2:29" ht="21.75" customHeight="1" thickBot="1">
      <c r="B86" s="779" t="s">
        <v>316</v>
      </c>
      <c r="C86" s="780"/>
      <c r="D86" s="780"/>
      <c r="E86" s="780"/>
      <c r="F86" s="780"/>
      <c r="G86" s="780"/>
      <c r="H86" s="780"/>
      <c r="I86" s="780"/>
      <c r="J86" s="780"/>
      <c r="K86" s="780"/>
      <c r="L86" s="780"/>
      <c r="M86" s="780"/>
      <c r="N86" s="780"/>
      <c r="O86" s="771"/>
      <c r="P86" s="771"/>
      <c r="Q86" s="771"/>
      <c r="R86" s="771"/>
      <c r="S86" s="771"/>
      <c r="T86" s="771"/>
      <c r="U86" s="771"/>
      <c r="V86" s="771"/>
      <c r="W86" s="771"/>
      <c r="X86" s="771"/>
      <c r="Y86" s="771"/>
      <c r="Z86" s="771"/>
      <c r="AA86" s="771"/>
      <c r="AB86" s="771"/>
      <c r="AC86" s="772"/>
    </row>
    <row r="87" spans="2:29" ht="96" customHeight="1">
      <c r="B87" s="479" t="s">
        <v>36</v>
      </c>
      <c r="C87" s="335" t="s">
        <v>3</v>
      </c>
      <c r="D87" s="329"/>
      <c r="E87" s="420"/>
      <c r="F87" s="335">
        <v>2</v>
      </c>
      <c r="G87" s="329">
        <v>4</v>
      </c>
      <c r="H87" s="329">
        <v>1</v>
      </c>
      <c r="I87" s="338">
        <f aca="true" t="shared" si="22" ref="I87:I97">H87+G87+F87</f>
        <v>7</v>
      </c>
      <c r="J87" s="335">
        <f aca="true" t="shared" si="23" ref="J87:J97">IF($I87&gt;0,(IF($I87&lt;4,"X",""))," ")</f>
      </c>
      <c r="K87" s="419">
        <f aca="true" t="shared" si="24" ref="K87:K97">IF($I87&gt;3,(IF($I87&lt;6,"X",""))," ")</f>
      </c>
      <c r="L87" s="419" t="str">
        <f aca="true" t="shared" si="25" ref="L87:L97">IF($I87&gt;5,(IF($I87&lt;8,"X",""))," ")</f>
        <v>X</v>
      </c>
      <c r="M87" s="341" t="str">
        <f aca="true" t="shared" si="26" ref="M87:M97">IF($I87&gt;7,(IF($I87&lt;12,"X",""))," ")</f>
        <v> </v>
      </c>
      <c r="N87" s="364" t="s">
        <v>543</v>
      </c>
      <c r="O87" s="206" t="s">
        <v>3</v>
      </c>
      <c r="P87" s="162" t="s">
        <v>3</v>
      </c>
      <c r="Q87" s="162" t="s">
        <v>3</v>
      </c>
      <c r="R87" s="162" t="s">
        <v>3</v>
      </c>
      <c r="S87" s="162"/>
      <c r="T87" s="162" t="s">
        <v>3</v>
      </c>
      <c r="U87" s="324" t="s">
        <v>3</v>
      </c>
      <c r="V87" s="274">
        <v>1</v>
      </c>
      <c r="W87" s="272">
        <v>4</v>
      </c>
      <c r="X87" s="272">
        <v>1</v>
      </c>
      <c r="Y87" s="275">
        <f>SUM(V87:X87)</f>
        <v>6</v>
      </c>
      <c r="Z87" s="274"/>
      <c r="AA87" s="272"/>
      <c r="AB87" s="272" t="s">
        <v>3</v>
      </c>
      <c r="AC87" s="275"/>
    </row>
    <row r="88" spans="2:29" ht="70.5" customHeight="1">
      <c r="B88" s="393" t="s">
        <v>37</v>
      </c>
      <c r="C88" s="336" t="s">
        <v>3</v>
      </c>
      <c r="D88" s="327"/>
      <c r="E88" s="395"/>
      <c r="F88" s="336">
        <v>2</v>
      </c>
      <c r="G88" s="327">
        <v>4</v>
      </c>
      <c r="H88" s="327">
        <v>1</v>
      </c>
      <c r="I88" s="339">
        <f t="shared" si="22"/>
        <v>7</v>
      </c>
      <c r="J88" s="385">
        <f t="shared" si="23"/>
      </c>
      <c r="K88" s="384">
        <f t="shared" si="24"/>
      </c>
      <c r="L88" s="384" t="str">
        <f t="shared" si="25"/>
        <v>X</v>
      </c>
      <c r="M88" s="383" t="str">
        <f t="shared" si="26"/>
        <v> </v>
      </c>
      <c r="N88" s="365" t="s">
        <v>544</v>
      </c>
      <c r="O88" s="250" t="s">
        <v>3</v>
      </c>
      <c r="P88" s="205" t="s">
        <v>3</v>
      </c>
      <c r="Q88" s="205" t="s">
        <v>3</v>
      </c>
      <c r="R88" s="205" t="s">
        <v>3</v>
      </c>
      <c r="S88" s="205"/>
      <c r="T88" s="205" t="s">
        <v>3</v>
      </c>
      <c r="U88" s="249" t="s">
        <v>3</v>
      </c>
      <c r="V88" s="233">
        <v>1</v>
      </c>
      <c r="W88" s="231">
        <v>4</v>
      </c>
      <c r="X88" s="231">
        <v>1</v>
      </c>
      <c r="Y88" s="232">
        <f>SUM(V88:X88)</f>
        <v>6</v>
      </c>
      <c r="Z88" s="233"/>
      <c r="AA88" s="231"/>
      <c r="AB88" s="231" t="s">
        <v>3</v>
      </c>
      <c r="AC88" s="232"/>
    </row>
    <row r="89" spans="2:29" ht="45.75" customHeight="1">
      <c r="B89" s="435" t="s">
        <v>301</v>
      </c>
      <c r="C89" s="416" t="s">
        <v>3</v>
      </c>
      <c r="D89" s="415"/>
      <c r="E89" s="417"/>
      <c r="F89" s="416">
        <v>3</v>
      </c>
      <c r="G89" s="415">
        <v>2</v>
      </c>
      <c r="H89" s="415">
        <v>1</v>
      </c>
      <c r="I89" s="339">
        <f t="shared" si="22"/>
        <v>6</v>
      </c>
      <c r="J89" s="385">
        <f t="shared" si="23"/>
      </c>
      <c r="K89" s="384">
        <f t="shared" si="24"/>
      </c>
      <c r="L89" s="384" t="str">
        <f t="shared" si="25"/>
        <v>X</v>
      </c>
      <c r="M89" s="383" t="str">
        <f t="shared" si="26"/>
        <v> </v>
      </c>
      <c r="N89" s="464" t="s">
        <v>545</v>
      </c>
      <c r="O89" s="250"/>
      <c r="P89" s="205"/>
      <c r="Q89" s="205"/>
      <c r="R89" s="205" t="s">
        <v>3</v>
      </c>
      <c r="S89" s="205"/>
      <c r="T89" s="205" t="s">
        <v>3</v>
      </c>
      <c r="U89" s="249"/>
      <c r="V89" s="233">
        <v>2</v>
      </c>
      <c r="W89" s="231">
        <v>1</v>
      </c>
      <c r="X89" s="231">
        <v>1</v>
      </c>
      <c r="Y89" s="232">
        <f>SUM(V89:X89)</f>
        <v>4</v>
      </c>
      <c r="Z89" s="233"/>
      <c r="AA89" s="231" t="s">
        <v>3</v>
      </c>
      <c r="AB89" s="231"/>
      <c r="AC89" s="232"/>
    </row>
    <row r="90" spans="2:29" ht="73.5" customHeight="1">
      <c r="B90" s="435" t="s">
        <v>266</v>
      </c>
      <c r="C90" s="416" t="s">
        <v>3</v>
      </c>
      <c r="D90" s="415"/>
      <c r="E90" s="417"/>
      <c r="F90" s="416">
        <v>3</v>
      </c>
      <c r="G90" s="415">
        <v>2</v>
      </c>
      <c r="H90" s="415">
        <v>1</v>
      </c>
      <c r="I90" s="339">
        <f t="shared" si="22"/>
        <v>6</v>
      </c>
      <c r="J90" s="385">
        <f t="shared" si="23"/>
      </c>
      <c r="K90" s="384">
        <f t="shared" si="24"/>
      </c>
      <c r="L90" s="384" t="str">
        <f t="shared" si="25"/>
        <v>X</v>
      </c>
      <c r="M90" s="383" t="str">
        <f t="shared" si="26"/>
        <v> </v>
      </c>
      <c r="N90" s="464" t="s">
        <v>434</v>
      </c>
      <c r="O90" s="250"/>
      <c r="P90" s="205" t="s">
        <v>3</v>
      </c>
      <c r="Q90" s="205"/>
      <c r="R90" s="205" t="s">
        <v>3</v>
      </c>
      <c r="S90" s="205" t="s">
        <v>3</v>
      </c>
      <c r="T90" s="205" t="s">
        <v>3</v>
      </c>
      <c r="U90" s="249"/>
      <c r="V90" s="233">
        <v>2</v>
      </c>
      <c r="W90" s="231">
        <v>2</v>
      </c>
      <c r="X90" s="231">
        <v>1</v>
      </c>
      <c r="Y90" s="232">
        <f aca="true" t="shared" si="27" ref="Y90:Y96">SUM(V90:X90)</f>
        <v>5</v>
      </c>
      <c r="Z90" s="233"/>
      <c r="AA90" s="231" t="s">
        <v>3</v>
      </c>
      <c r="AB90" s="231"/>
      <c r="AC90" s="232"/>
    </row>
    <row r="91" spans="2:29" s="374" customFormat="1" ht="100.5" customHeight="1">
      <c r="B91" s="435" t="s">
        <v>409</v>
      </c>
      <c r="C91" s="433" t="s">
        <v>3</v>
      </c>
      <c r="D91" s="432"/>
      <c r="E91" s="434"/>
      <c r="F91" s="433">
        <v>1</v>
      </c>
      <c r="G91" s="432">
        <v>6</v>
      </c>
      <c r="H91" s="432">
        <v>2</v>
      </c>
      <c r="I91" s="391">
        <f t="shared" si="22"/>
        <v>9</v>
      </c>
      <c r="J91" s="377">
        <f t="shared" si="23"/>
      </c>
      <c r="K91" s="376">
        <f t="shared" si="24"/>
      </c>
      <c r="L91" s="376">
        <f t="shared" si="25"/>
      </c>
      <c r="M91" s="375" t="str">
        <f t="shared" si="26"/>
        <v>X</v>
      </c>
      <c r="N91" s="465" t="s">
        <v>546</v>
      </c>
      <c r="O91" s="250" t="s">
        <v>3</v>
      </c>
      <c r="P91" s="205" t="s">
        <v>3</v>
      </c>
      <c r="Q91" s="205" t="s">
        <v>3</v>
      </c>
      <c r="R91" s="205"/>
      <c r="S91" s="205"/>
      <c r="T91" s="205"/>
      <c r="U91" s="249" t="s">
        <v>3</v>
      </c>
      <c r="V91" s="233">
        <v>1</v>
      </c>
      <c r="W91" s="231">
        <v>6</v>
      </c>
      <c r="X91" s="231">
        <v>1</v>
      </c>
      <c r="Y91" s="232">
        <f t="shared" si="27"/>
        <v>8</v>
      </c>
      <c r="Z91" s="233"/>
      <c r="AA91" s="231"/>
      <c r="AB91" s="231" t="s">
        <v>3</v>
      </c>
      <c r="AC91" s="232"/>
    </row>
    <row r="92" spans="2:29" ht="115.5" customHeight="1">
      <c r="B92" s="393" t="s">
        <v>364</v>
      </c>
      <c r="C92" s="336" t="s">
        <v>3</v>
      </c>
      <c r="D92" s="327"/>
      <c r="E92" s="395"/>
      <c r="F92" s="336">
        <v>1</v>
      </c>
      <c r="G92" s="327">
        <v>6</v>
      </c>
      <c r="H92" s="327">
        <v>2</v>
      </c>
      <c r="I92" s="339">
        <f t="shared" si="22"/>
        <v>9</v>
      </c>
      <c r="J92" s="385">
        <f t="shared" si="23"/>
      </c>
      <c r="K92" s="384">
        <f t="shared" si="24"/>
      </c>
      <c r="L92" s="384">
        <f t="shared" si="25"/>
      </c>
      <c r="M92" s="383" t="str">
        <f t="shared" si="26"/>
        <v>X</v>
      </c>
      <c r="N92" s="465" t="s">
        <v>436</v>
      </c>
      <c r="O92" s="250" t="s">
        <v>3</v>
      </c>
      <c r="P92" s="205" t="s">
        <v>3</v>
      </c>
      <c r="Q92" s="205" t="s">
        <v>3</v>
      </c>
      <c r="R92" s="205"/>
      <c r="S92" s="205"/>
      <c r="T92" s="205"/>
      <c r="U92" s="249" t="s">
        <v>3</v>
      </c>
      <c r="V92" s="233">
        <v>1</v>
      </c>
      <c r="W92" s="231">
        <v>6</v>
      </c>
      <c r="X92" s="231">
        <v>1</v>
      </c>
      <c r="Y92" s="232">
        <f t="shared" si="27"/>
        <v>8</v>
      </c>
      <c r="Z92" s="233"/>
      <c r="AA92" s="231"/>
      <c r="AB92" s="231" t="s">
        <v>3</v>
      </c>
      <c r="AC92" s="232"/>
    </row>
    <row r="93" spans="2:29" ht="33" customHeight="1">
      <c r="B93" s="430" t="s">
        <v>303</v>
      </c>
      <c r="C93" s="336" t="s">
        <v>3</v>
      </c>
      <c r="D93" s="327"/>
      <c r="E93" s="339"/>
      <c r="F93" s="336">
        <v>1</v>
      </c>
      <c r="G93" s="327">
        <v>4</v>
      </c>
      <c r="H93" s="327">
        <v>2</v>
      </c>
      <c r="I93" s="339">
        <f t="shared" si="22"/>
        <v>7</v>
      </c>
      <c r="J93" s="336">
        <f t="shared" si="23"/>
      </c>
      <c r="K93" s="431">
        <f t="shared" si="24"/>
      </c>
      <c r="L93" s="431" t="str">
        <f t="shared" si="25"/>
        <v>X</v>
      </c>
      <c r="M93" s="342" t="str">
        <f t="shared" si="26"/>
        <v> </v>
      </c>
      <c r="N93" s="402" t="s">
        <v>362</v>
      </c>
      <c r="O93" s="250" t="s">
        <v>3</v>
      </c>
      <c r="P93" s="205"/>
      <c r="Q93" s="205" t="s">
        <v>3</v>
      </c>
      <c r="R93" s="205"/>
      <c r="S93" s="205"/>
      <c r="T93" s="205"/>
      <c r="U93" s="249"/>
      <c r="V93" s="233">
        <v>1</v>
      </c>
      <c r="W93" s="231">
        <v>4</v>
      </c>
      <c r="X93" s="231">
        <v>1</v>
      </c>
      <c r="Y93" s="232">
        <f t="shared" si="27"/>
        <v>6</v>
      </c>
      <c r="Z93" s="233"/>
      <c r="AA93" s="231"/>
      <c r="AB93" s="231" t="s">
        <v>3</v>
      </c>
      <c r="AC93" s="232"/>
    </row>
    <row r="94" spans="2:29" ht="54" customHeight="1">
      <c r="B94" s="430" t="s">
        <v>410</v>
      </c>
      <c r="C94" s="336" t="s">
        <v>3</v>
      </c>
      <c r="D94" s="327"/>
      <c r="E94" s="339"/>
      <c r="F94" s="336">
        <v>2</v>
      </c>
      <c r="G94" s="327">
        <v>6</v>
      </c>
      <c r="H94" s="327">
        <v>2</v>
      </c>
      <c r="I94" s="339">
        <f t="shared" si="22"/>
        <v>10</v>
      </c>
      <c r="J94" s="336">
        <f t="shared" si="23"/>
      </c>
      <c r="K94" s="431">
        <f t="shared" si="24"/>
      </c>
      <c r="L94" s="431">
        <f t="shared" si="25"/>
      </c>
      <c r="M94" s="342" t="str">
        <f t="shared" si="26"/>
        <v>X</v>
      </c>
      <c r="N94" s="402" t="s">
        <v>437</v>
      </c>
      <c r="O94" s="250" t="s">
        <v>3</v>
      </c>
      <c r="P94" s="205" t="s">
        <v>3</v>
      </c>
      <c r="Q94" s="205" t="s">
        <v>3</v>
      </c>
      <c r="R94" s="205"/>
      <c r="S94" s="205"/>
      <c r="T94" s="205"/>
      <c r="U94" s="249"/>
      <c r="V94" s="233">
        <v>1</v>
      </c>
      <c r="W94" s="231">
        <v>6</v>
      </c>
      <c r="X94" s="231">
        <v>1</v>
      </c>
      <c r="Y94" s="232">
        <f t="shared" si="27"/>
        <v>8</v>
      </c>
      <c r="Z94" s="233"/>
      <c r="AA94" s="231"/>
      <c r="AB94" s="231" t="s">
        <v>3</v>
      </c>
      <c r="AC94" s="232"/>
    </row>
    <row r="95" spans="2:29" s="374" customFormat="1" ht="70.5" customHeight="1">
      <c r="B95" s="430" t="s">
        <v>336</v>
      </c>
      <c r="C95" s="362" t="s">
        <v>3</v>
      </c>
      <c r="D95" s="328"/>
      <c r="E95" s="391"/>
      <c r="F95" s="362">
        <v>2</v>
      </c>
      <c r="G95" s="328">
        <v>4</v>
      </c>
      <c r="H95" s="328">
        <v>1</v>
      </c>
      <c r="I95" s="391">
        <f t="shared" si="22"/>
        <v>7</v>
      </c>
      <c r="J95" s="362">
        <f t="shared" si="23"/>
      </c>
      <c r="K95" s="429">
        <f t="shared" si="24"/>
      </c>
      <c r="L95" s="429" t="str">
        <f t="shared" si="25"/>
        <v>X</v>
      </c>
      <c r="M95" s="428" t="str">
        <f t="shared" si="26"/>
        <v> </v>
      </c>
      <c r="N95" s="393" t="s">
        <v>363</v>
      </c>
      <c r="O95" s="250"/>
      <c r="P95" s="205" t="s">
        <v>3</v>
      </c>
      <c r="Q95" s="205" t="s">
        <v>3</v>
      </c>
      <c r="R95" s="205"/>
      <c r="S95" s="205"/>
      <c r="T95" s="205"/>
      <c r="U95" s="249"/>
      <c r="V95" s="233">
        <v>1</v>
      </c>
      <c r="W95" s="231">
        <v>4</v>
      </c>
      <c r="X95" s="231">
        <v>1</v>
      </c>
      <c r="Y95" s="232">
        <f t="shared" si="27"/>
        <v>6</v>
      </c>
      <c r="Z95" s="233"/>
      <c r="AA95" s="231"/>
      <c r="AB95" s="231" t="s">
        <v>3</v>
      </c>
      <c r="AC95" s="232"/>
    </row>
    <row r="96" spans="2:29" s="374" customFormat="1" ht="51.75" customHeight="1">
      <c r="B96" s="430" t="s">
        <v>335</v>
      </c>
      <c r="C96" s="362" t="s">
        <v>3</v>
      </c>
      <c r="D96" s="328"/>
      <c r="E96" s="391"/>
      <c r="F96" s="362">
        <v>1</v>
      </c>
      <c r="G96" s="328">
        <v>2</v>
      </c>
      <c r="H96" s="328">
        <v>2</v>
      </c>
      <c r="I96" s="391">
        <f t="shared" si="22"/>
        <v>5</v>
      </c>
      <c r="J96" s="362">
        <f t="shared" si="23"/>
      </c>
      <c r="K96" s="429" t="str">
        <f t="shared" si="24"/>
        <v>X</v>
      </c>
      <c r="L96" s="429" t="str">
        <f t="shared" si="25"/>
        <v> </v>
      </c>
      <c r="M96" s="428" t="str">
        <f t="shared" si="26"/>
        <v> </v>
      </c>
      <c r="N96" s="393" t="s">
        <v>547</v>
      </c>
      <c r="O96" s="250" t="s">
        <v>3</v>
      </c>
      <c r="P96" s="205" t="s">
        <v>3</v>
      </c>
      <c r="Q96" s="205"/>
      <c r="R96" s="205"/>
      <c r="S96" s="205"/>
      <c r="T96" s="205" t="s">
        <v>3</v>
      </c>
      <c r="U96" s="249" t="s">
        <v>3</v>
      </c>
      <c r="V96" s="233">
        <v>1</v>
      </c>
      <c r="W96" s="231">
        <v>2</v>
      </c>
      <c r="X96" s="231">
        <v>1</v>
      </c>
      <c r="Y96" s="232">
        <f t="shared" si="27"/>
        <v>4</v>
      </c>
      <c r="Z96" s="233"/>
      <c r="AA96" s="231" t="s">
        <v>3</v>
      </c>
      <c r="AB96" s="231"/>
      <c r="AC96" s="232"/>
    </row>
    <row r="97" spans="2:29" s="374" customFormat="1" ht="72.75" customHeight="1" thickBot="1">
      <c r="B97" s="436" t="s">
        <v>334</v>
      </c>
      <c r="C97" s="363" t="s">
        <v>3</v>
      </c>
      <c r="D97" s="356"/>
      <c r="E97" s="398"/>
      <c r="F97" s="363">
        <v>3</v>
      </c>
      <c r="G97" s="356">
        <v>2</v>
      </c>
      <c r="H97" s="356">
        <v>1</v>
      </c>
      <c r="I97" s="398">
        <f t="shared" si="22"/>
        <v>6</v>
      </c>
      <c r="J97" s="363">
        <f t="shared" si="23"/>
      </c>
      <c r="K97" s="397">
        <f t="shared" si="24"/>
      </c>
      <c r="L97" s="397" t="str">
        <f t="shared" si="25"/>
        <v>X</v>
      </c>
      <c r="M97" s="396" t="str">
        <f t="shared" si="26"/>
        <v> </v>
      </c>
      <c r="N97" s="373" t="s">
        <v>439</v>
      </c>
      <c r="O97" s="207" t="s">
        <v>3</v>
      </c>
      <c r="P97" s="165"/>
      <c r="Q97" s="165"/>
      <c r="R97" s="165" t="s">
        <v>3</v>
      </c>
      <c r="S97" s="165" t="s">
        <v>3</v>
      </c>
      <c r="T97" s="165" t="s">
        <v>3</v>
      </c>
      <c r="U97" s="284"/>
      <c r="V97" s="237">
        <v>2</v>
      </c>
      <c r="W97" s="235">
        <v>2</v>
      </c>
      <c r="X97" s="235">
        <v>1</v>
      </c>
      <c r="Y97" s="236">
        <f>SUM(V97:X97)</f>
        <v>5</v>
      </c>
      <c r="Z97" s="237"/>
      <c r="AA97" s="235" t="s">
        <v>3</v>
      </c>
      <c r="AB97" s="235"/>
      <c r="AC97" s="236"/>
    </row>
    <row r="98" spans="2:29" ht="21.75" customHeight="1" thickBot="1">
      <c r="B98" s="108"/>
      <c r="C98" s="108"/>
      <c r="D98" s="108"/>
      <c r="E98" s="108"/>
      <c r="F98" s="108"/>
      <c r="G98" s="389"/>
      <c r="H98" s="773" t="s">
        <v>22</v>
      </c>
      <c r="I98" s="775"/>
      <c r="J98" s="368"/>
      <c r="K98" s="350"/>
      <c r="L98" s="367"/>
      <c r="M98" s="352" t="s">
        <v>3</v>
      </c>
      <c r="N98" s="348"/>
      <c r="X98" s="773" t="s">
        <v>22</v>
      </c>
      <c r="Y98" s="775"/>
      <c r="Z98" s="368"/>
      <c r="AA98" s="350"/>
      <c r="AB98" s="367" t="s">
        <v>3</v>
      </c>
      <c r="AC98" s="352"/>
    </row>
    <row r="99" spans="2:14" ht="21.75" customHeight="1" thickBot="1">
      <c r="B99" s="108"/>
      <c r="C99" s="108"/>
      <c r="D99" s="108"/>
      <c r="E99" s="108"/>
      <c r="F99" s="108"/>
      <c r="G99" s="108"/>
      <c r="H99" s="187"/>
      <c r="I99" s="110"/>
      <c r="J99" s="105"/>
      <c r="K99" s="105"/>
      <c r="L99" s="105"/>
      <c r="M99" s="105"/>
      <c r="N99" s="348"/>
    </row>
    <row r="100" spans="6:29" ht="26.25" customHeight="1" thickBot="1">
      <c r="F100" s="788" t="s">
        <v>14</v>
      </c>
      <c r="G100" s="789"/>
      <c r="H100" s="789"/>
      <c r="I100" s="790"/>
      <c r="J100" s="788" t="s">
        <v>15</v>
      </c>
      <c r="K100" s="789"/>
      <c r="L100" s="789"/>
      <c r="M100" s="790"/>
      <c r="O100" s="784" t="s">
        <v>168</v>
      </c>
      <c r="P100" s="785"/>
      <c r="Q100" s="785"/>
      <c r="R100" s="785"/>
      <c r="S100" s="785"/>
      <c r="T100" s="785"/>
      <c r="U100" s="785"/>
      <c r="V100" s="741" t="s">
        <v>262</v>
      </c>
      <c r="W100" s="742"/>
      <c r="X100" s="742"/>
      <c r="Y100" s="743"/>
      <c r="Z100" s="741" t="s">
        <v>15</v>
      </c>
      <c r="AA100" s="742"/>
      <c r="AB100" s="742"/>
      <c r="AC100" s="743"/>
    </row>
    <row r="101" spans="2:29" ht="44.25" customHeight="1" thickBot="1">
      <c r="B101" s="111" t="s">
        <v>16</v>
      </c>
      <c r="C101" s="113" t="s">
        <v>13</v>
      </c>
      <c r="D101" s="115" t="s">
        <v>12</v>
      </c>
      <c r="E101" s="114" t="s">
        <v>11</v>
      </c>
      <c r="F101" s="113" t="s">
        <v>20</v>
      </c>
      <c r="G101" s="115" t="s">
        <v>10</v>
      </c>
      <c r="H101" s="112" t="s">
        <v>9</v>
      </c>
      <c r="I101" s="114" t="s">
        <v>19</v>
      </c>
      <c r="J101" s="113" t="s">
        <v>4</v>
      </c>
      <c r="K101" s="115" t="s">
        <v>5</v>
      </c>
      <c r="L101" s="115" t="s">
        <v>6</v>
      </c>
      <c r="M101" s="114" t="s">
        <v>7</v>
      </c>
      <c r="N101" s="111" t="s">
        <v>8</v>
      </c>
      <c r="O101" s="487" t="s">
        <v>205</v>
      </c>
      <c r="P101" s="488" t="s">
        <v>162</v>
      </c>
      <c r="Q101" s="488" t="s">
        <v>343</v>
      </c>
      <c r="R101" s="489" t="s">
        <v>164</v>
      </c>
      <c r="S101" s="489" t="s">
        <v>165</v>
      </c>
      <c r="T101" s="489" t="s">
        <v>166</v>
      </c>
      <c r="U101" s="488" t="s">
        <v>167</v>
      </c>
      <c r="V101" s="5" t="s">
        <v>20</v>
      </c>
      <c r="W101" s="6" t="s">
        <v>10</v>
      </c>
      <c r="X101" s="8" t="s">
        <v>9</v>
      </c>
      <c r="Y101" s="7" t="s">
        <v>19</v>
      </c>
      <c r="Z101" s="5" t="s">
        <v>4</v>
      </c>
      <c r="AA101" s="6" t="s">
        <v>5</v>
      </c>
      <c r="AB101" s="6" t="s">
        <v>6</v>
      </c>
      <c r="AC101" s="7" t="s">
        <v>7</v>
      </c>
    </row>
    <row r="102" spans="2:29" ht="21.75" customHeight="1" thickBot="1">
      <c r="B102" s="779" t="s">
        <v>122</v>
      </c>
      <c r="C102" s="780"/>
      <c r="D102" s="780"/>
      <c r="E102" s="780"/>
      <c r="F102" s="780"/>
      <c r="G102" s="780"/>
      <c r="H102" s="780"/>
      <c r="I102" s="780"/>
      <c r="J102" s="780"/>
      <c r="K102" s="780"/>
      <c r="L102" s="780"/>
      <c r="M102" s="780"/>
      <c r="N102" s="780"/>
      <c r="O102" s="771"/>
      <c r="P102" s="771"/>
      <c r="Q102" s="771"/>
      <c r="R102" s="771"/>
      <c r="S102" s="771"/>
      <c r="T102" s="771"/>
      <c r="U102" s="771"/>
      <c r="V102" s="771"/>
      <c r="W102" s="771"/>
      <c r="X102" s="771"/>
      <c r="Y102" s="771"/>
      <c r="Z102" s="771"/>
      <c r="AA102" s="771"/>
      <c r="AB102" s="771"/>
      <c r="AC102" s="772"/>
    </row>
    <row r="103" spans="2:29" s="374" customFormat="1" ht="70.5" customHeight="1">
      <c r="B103" s="381" t="s">
        <v>123</v>
      </c>
      <c r="C103" s="377" t="s">
        <v>3</v>
      </c>
      <c r="D103" s="379"/>
      <c r="E103" s="380"/>
      <c r="F103" s="377">
        <v>1</v>
      </c>
      <c r="G103" s="379">
        <v>2</v>
      </c>
      <c r="H103" s="379">
        <v>3</v>
      </c>
      <c r="I103" s="378">
        <f>H103+G103+F103</f>
        <v>6</v>
      </c>
      <c r="J103" s="377">
        <f>IF($I103&gt;0,(IF($I103&lt;4,"X",""))," ")</f>
      </c>
      <c r="K103" s="376">
        <f>IF($I103&gt;3,(IF($I103&lt;6,"X",""))," ")</f>
      </c>
      <c r="L103" s="376" t="str">
        <f>IF($I103&gt;5,(IF($I103&lt;8,"X",""))," ")</f>
        <v>X</v>
      </c>
      <c r="M103" s="375" t="str">
        <f>IF($I103&gt;7,(IF($I103&lt;12,"X",""))," ")</f>
        <v> </v>
      </c>
      <c r="N103" s="461" t="s">
        <v>440</v>
      </c>
      <c r="O103" s="206" t="s">
        <v>3</v>
      </c>
      <c r="P103" s="162"/>
      <c r="Q103" s="162" t="s">
        <v>3</v>
      </c>
      <c r="R103" s="162"/>
      <c r="S103" s="162"/>
      <c r="T103" s="162" t="s">
        <v>3</v>
      </c>
      <c r="U103" s="324"/>
      <c r="V103" s="274">
        <v>1</v>
      </c>
      <c r="W103" s="272">
        <v>2</v>
      </c>
      <c r="X103" s="272">
        <v>2</v>
      </c>
      <c r="Y103" s="275">
        <f>SUM(V103:X103)</f>
        <v>5</v>
      </c>
      <c r="Z103" s="274"/>
      <c r="AA103" s="272" t="s">
        <v>3</v>
      </c>
      <c r="AB103" s="272"/>
      <c r="AC103" s="275"/>
    </row>
    <row r="104" spans="2:29" s="374" customFormat="1" ht="70.5" customHeight="1" thickBot="1">
      <c r="B104" s="373" t="s">
        <v>333</v>
      </c>
      <c r="C104" s="363" t="s">
        <v>3</v>
      </c>
      <c r="D104" s="356"/>
      <c r="E104" s="399"/>
      <c r="F104" s="363">
        <v>1</v>
      </c>
      <c r="G104" s="356">
        <v>2</v>
      </c>
      <c r="H104" s="356">
        <v>3</v>
      </c>
      <c r="I104" s="398">
        <f>H104+G104+F104</f>
        <v>6</v>
      </c>
      <c r="J104" s="408">
        <f>IF($I104&gt;0,(IF($I104&lt;4,"X",""))," ")</f>
      </c>
      <c r="K104" s="407">
        <f>IF($I104&gt;3,(IF($I104&lt;6,"X",""))," ")</f>
      </c>
      <c r="L104" s="407" t="str">
        <f>IF($I104&gt;5,(IF($I104&lt;8,"X",""))," ")</f>
        <v>X</v>
      </c>
      <c r="M104" s="406" t="str">
        <f>IF($I104&gt;7,(IF($I104&lt;12,"X",""))," ")</f>
        <v> </v>
      </c>
      <c r="N104" s="461" t="s">
        <v>441</v>
      </c>
      <c r="O104" s="207" t="s">
        <v>3</v>
      </c>
      <c r="P104" s="165"/>
      <c r="Q104" s="165" t="s">
        <v>3</v>
      </c>
      <c r="R104" s="165"/>
      <c r="S104" s="165"/>
      <c r="T104" s="165" t="s">
        <v>3</v>
      </c>
      <c r="U104" s="284"/>
      <c r="V104" s="237">
        <v>1</v>
      </c>
      <c r="W104" s="235">
        <v>2</v>
      </c>
      <c r="X104" s="235">
        <v>2</v>
      </c>
      <c r="Y104" s="236">
        <f>SUM(V104:X104)</f>
        <v>5</v>
      </c>
      <c r="Z104" s="237"/>
      <c r="AA104" s="235" t="s">
        <v>3</v>
      </c>
      <c r="AB104" s="235"/>
      <c r="AC104" s="236"/>
    </row>
    <row r="105" spans="2:29" ht="21.75" customHeight="1" thickBot="1">
      <c r="B105" s="104"/>
      <c r="C105" s="104"/>
      <c r="D105" s="104"/>
      <c r="E105" s="104"/>
      <c r="F105" s="104"/>
      <c r="G105" s="427"/>
      <c r="H105" s="788" t="s">
        <v>22</v>
      </c>
      <c r="I105" s="790"/>
      <c r="J105" s="426"/>
      <c r="K105" s="343"/>
      <c r="L105" s="425" t="s">
        <v>3</v>
      </c>
      <c r="M105" s="326"/>
      <c r="N105" s="424"/>
      <c r="X105" s="773" t="s">
        <v>22</v>
      </c>
      <c r="Y105" s="775"/>
      <c r="Z105" s="368"/>
      <c r="AA105" s="350" t="s">
        <v>3</v>
      </c>
      <c r="AB105" s="367"/>
      <c r="AC105" s="352"/>
    </row>
    <row r="106" spans="2:14" ht="21.75" customHeight="1" thickBot="1">
      <c r="B106" s="108"/>
      <c r="C106" s="108"/>
      <c r="D106" s="108"/>
      <c r="E106" s="108"/>
      <c r="F106" s="108"/>
      <c r="G106" s="108"/>
      <c r="H106" s="187"/>
      <c r="I106" s="110"/>
      <c r="J106" s="105"/>
      <c r="K106" s="105"/>
      <c r="L106" s="105"/>
      <c r="M106" s="105"/>
      <c r="N106" s="348"/>
    </row>
    <row r="107" spans="6:29" ht="26.25" customHeight="1" thickBot="1">
      <c r="F107" s="788" t="s">
        <v>14</v>
      </c>
      <c r="G107" s="789"/>
      <c r="H107" s="789"/>
      <c r="I107" s="790"/>
      <c r="J107" s="788" t="s">
        <v>15</v>
      </c>
      <c r="K107" s="789"/>
      <c r="L107" s="789"/>
      <c r="M107" s="790"/>
      <c r="O107" s="784" t="s">
        <v>168</v>
      </c>
      <c r="P107" s="785"/>
      <c r="Q107" s="785"/>
      <c r="R107" s="785"/>
      <c r="S107" s="785"/>
      <c r="T107" s="785"/>
      <c r="U107" s="785"/>
      <c r="V107" s="741" t="s">
        <v>262</v>
      </c>
      <c r="W107" s="742"/>
      <c r="X107" s="742"/>
      <c r="Y107" s="743"/>
      <c r="Z107" s="741" t="s">
        <v>15</v>
      </c>
      <c r="AA107" s="742"/>
      <c r="AB107" s="742"/>
      <c r="AC107" s="743"/>
    </row>
    <row r="108" spans="2:29" ht="44.25" customHeight="1" thickBot="1">
      <c r="B108" s="111" t="s">
        <v>16</v>
      </c>
      <c r="C108" s="113" t="s">
        <v>13</v>
      </c>
      <c r="D108" s="115" t="s">
        <v>12</v>
      </c>
      <c r="E108" s="114" t="s">
        <v>11</v>
      </c>
      <c r="F108" s="113" t="s">
        <v>20</v>
      </c>
      <c r="G108" s="115" t="s">
        <v>10</v>
      </c>
      <c r="H108" s="112" t="s">
        <v>9</v>
      </c>
      <c r="I108" s="114" t="s">
        <v>19</v>
      </c>
      <c r="J108" s="113" t="s">
        <v>4</v>
      </c>
      <c r="K108" s="115" t="s">
        <v>5</v>
      </c>
      <c r="L108" s="115" t="s">
        <v>6</v>
      </c>
      <c r="M108" s="114" t="s">
        <v>7</v>
      </c>
      <c r="N108" s="111" t="s">
        <v>8</v>
      </c>
      <c r="O108" s="487" t="s">
        <v>205</v>
      </c>
      <c r="P108" s="488" t="s">
        <v>162</v>
      </c>
      <c r="Q108" s="488" t="s">
        <v>343</v>
      </c>
      <c r="R108" s="489" t="s">
        <v>164</v>
      </c>
      <c r="S108" s="489" t="s">
        <v>165</v>
      </c>
      <c r="T108" s="489" t="s">
        <v>166</v>
      </c>
      <c r="U108" s="488" t="s">
        <v>167</v>
      </c>
      <c r="V108" s="5" t="s">
        <v>20</v>
      </c>
      <c r="W108" s="6" t="s">
        <v>10</v>
      </c>
      <c r="X108" s="8" t="s">
        <v>9</v>
      </c>
      <c r="Y108" s="7" t="s">
        <v>19</v>
      </c>
      <c r="Z108" s="5" t="s">
        <v>4</v>
      </c>
      <c r="AA108" s="6" t="s">
        <v>5</v>
      </c>
      <c r="AB108" s="6" t="s">
        <v>6</v>
      </c>
      <c r="AC108" s="7" t="s">
        <v>7</v>
      </c>
    </row>
    <row r="109" spans="2:29" ht="21.75" customHeight="1" thickBot="1">
      <c r="B109" s="779" t="s">
        <v>269</v>
      </c>
      <c r="C109" s="780"/>
      <c r="D109" s="780"/>
      <c r="E109" s="780"/>
      <c r="F109" s="780"/>
      <c r="G109" s="780"/>
      <c r="H109" s="780"/>
      <c r="I109" s="780"/>
      <c r="J109" s="780"/>
      <c r="K109" s="780"/>
      <c r="L109" s="780"/>
      <c r="M109" s="780"/>
      <c r="N109" s="780"/>
      <c r="O109" s="771"/>
      <c r="P109" s="771"/>
      <c r="Q109" s="771"/>
      <c r="R109" s="771"/>
      <c r="S109" s="771"/>
      <c r="T109" s="771"/>
      <c r="U109" s="771"/>
      <c r="V109" s="771"/>
      <c r="W109" s="771"/>
      <c r="X109" s="771"/>
      <c r="Y109" s="771"/>
      <c r="Z109" s="771"/>
      <c r="AA109" s="771"/>
      <c r="AB109" s="771"/>
      <c r="AC109" s="772"/>
    </row>
    <row r="110" spans="2:29" ht="67.5" customHeight="1">
      <c r="B110" s="421" t="s">
        <v>490</v>
      </c>
      <c r="C110" s="335" t="s">
        <v>3</v>
      </c>
      <c r="D110" s="329"/>
      <c r="E110" s="420"/>
      <c r="F110" s="335">
        <v>3</v>
      </c>
      <c r="G110" s="329">
        <v>6</v>
      </c>
      <c r="H110" s="329">
        <v>1</v>
      </c>
      <c r="I110" s="338">
        <f aca="true" t="shared" si="28" ref="I110:I115">H110+G110+F110</f>
        <v>10</v>
      </c>
      <c r="J110" s="335">
        <f aca="true" t="shared" si="29" ref="J110:J115">IF($I110&gt;0,(IF($I110&lt;4,"X",""))," ")</f>
      </c>
      <c r="K110" s="419">
        <f aca="true" t="shared" si="30" ref="K110:K115">IF($I110&gt;3,(IF($I110&lt;6,"X",""))," ")</f>
      </c>
      <c r="L110" s="419">
        <f aca="true" t="shared" si="31" ref="L110:L115">IF($I110&gt;5,(IF($I110&lt;8,"X",""))," ")</f>
      </c>
      <c r="M110" s="341" t="str">
        <f aca="true" t="shared" si="32" ref="M110:M115">IF($I110&gt;7,(IF($I110&lt;12,"X",""))," ")</f>
        <v>X</v>
      </c>
      <c r="N110" s="364" t="s">
        <v>583</v>
      </c>
      <c r="O110" s="206" t="s">
        <v>3</v>
      </c>
      <c r="P110" s="162"/>
      <c r="Q110" s="162" t="s">
        <v>3</v>
      </c>
      <c r="R110" s="162"/>
      <c r="S110" s="162" t="s">
        <v>3</v>
      </c>
      <c r="T110" s="162"/>
      <c r="U110" s="324"/>
      <c r="V110" s="274">
        <v>1</v>
      </c>
      <c r="W110" s="272">
        <v>6</v>
      </c>
      <c r="X110" s="272">
        <v>1</v>
      </c>
      <c r="Y110" s="275">
        <f aca="true" t="shared" si="33" ref="Y110:Y115">V110+W110+X110</f>
        <v>8</v>
      </c>
      <c r="Z110" s="486"/>
      <c r="AA110" s="272"/>
      <c r="AB110" s="272" t="s">
        <v>3</v>
      </c>
      <c r="AC110" s="275"/>
    </row>
    <row r="111" spans="2:29" ht="52.5" customHeight="1">
      <c r="B111" s="402" t="s">
        <v>332</v>
      </c>
      <c r="C111" s="336" t="s">
        <v>3</v>
      </c>
      <c r="D111" s="327"/>
      <c r="E111" s="395"/>
      <c r="F111" s="336">
        <v>3</v>
      </c>
      <c r="G111" s="327">
        <v>6</v>
      </c>
      <c r="H111" s="327">
        <v>1</v>
      </c>
      <c r="I111" s="339">
        <f t="shared" si="28"/>
        <v>10</v>
      </c>
      <c r="J111" s="385">
        <f t="shared" si="29"/>
      </c>
      <c r="K111" s="384">
        <f t="shared" si="30"/>
      </c>
      <c r="L111" s="384">
        <f t="shared" si="31"/>
      </c>
      <c r="M111" s="383" t="str">
        <f t="shared" si="32"/>
        <v>X</v>
      </c>
      <c r="N111" s="462" t="s">
        <v>443</v>
      </c>
      <c r="O111" s="250" t="s">
        <v>3</v>
      </c>
      <c r="P111" s="205"/>
      <c r="Q111" s="205" t="s">
        <v>3</v>
      </c>
      <c r="R111" s="205"/>
      <c r="S111" s="205" t="s">
        <v>3</v>
      </c>
      <c r="T111" s="205"/>
      <c r="U111" s="249"/>
      <c r="V111" s="233">
        <v>1</v>
      </c>
      <c r="W111" s="231">
        <v>6</v>
      </c>
      <c r="X111" s="231">
        <v>1</v>
      </c>
      <c r="Y111" s="232">
        <f t="shared" si="33"/>
        <v>8</v>
      </c>
      <c r="Z111" s="230"/>
      <c r="AA111" s="231"/>
      <c r="AB111" s="231" t="s">
        <v>3</v>
      </c>
      <c r="AC111" s="232"/>
    </row>
    <row r="112" spans="2:29" ht="66" customHeight="1">
      <c r="B112" s="393" t="s">
        <v>111</v>
      </c>
      <c r="C112" s="336" t="s">
        <v>3</v>
      </c>
      <c r="D112" s="327"/>
      <c r="E112" s="395"/>
      <c r="F112" s="336">
        <v>2</v>
      </c>
      <c r="G112" s="327">
        <v>6</v>
      </c>
      <c r="H112" s="327">
        <v>1</v>
      </c>
      <c r="I112" s="339">
        <f t="shared" si="28"/>
        <v>9</v>
      </c>
      <c r="J112" s="385">
        <f t="shared" si="29"/>
      </c>
      <c r="K112" s="384">
        <f t="shared" si="30"/>
      </c>
      <c r="L112" s="384">
        <f t="shared" si="31"/>
      </c>
      <c r="M112" s="383" t="str">
        <f t="shared" si="32"/>
        <v>X</v>
      </c>
      <c r="N112" s="365" t="s">
        <v>584</v>
      </c>
      <c r="O112" s="250" t="s">
        <v>3</v>
      </c>
      <c r="P112" s="205"/>
      <c r="Q112" s="205" t="s">
        <v>3</v>
      </c>
      <c r="R112" s="205"/>
      <c r="S112" s="205" t="s">
        <v>3</v>
      </c>
      <c r="T112" s="205"/>
      <c r="U112" s="249"/>
      <c r="V112" s="233">
        <v>1</v>
      </c>
      <c r="W112" s="231">
        <v>6</v>
      </c>
      <c r="X112" s="231">
        <v>1</v>
      </c>
      <c r="Y112" s="232">
        <f t="shared" si="33"/>
        <v>8</v>
      </c>
      <c r="Z112" s="230"/>
      <c r="AA112" s="231"/>
      <c r="AB112" s="231" t="s">
        <v>3</v>
      </c>
      <c r="AC112" s="232"/>
    </row>
    <row r="113" spans="2:29" ht="56.25" customHeight="1">
      <c r="B113" s="423" t="s">
        <v>491</v>
      </c>
      <c r="C113" s="385" t="s">
        <v>3</v>
      </c>
      <c r="D113" s="387"/>
      <c r="E113" s="388"/>
      <c r="F113" s="385">
        <v>2</v>
      </c>
      <c r="G113" s="387">
        <v>2</v>
      </c>
      <c r="H113" s="387">
        <v>1</v>
      </c>
      <c r="I113" s="386">
        <f t="shared" si="28"/>
        <v>5</v>
      </c>
      <c r="J113" s="385">
        <f t="shared" si="29"/>
      </c>
      <c r="K113" s="384" t="str">
        <f t="shared" si="30"/>
        <v>X</v>
      </c>
      <c r="L113" s="384" t="str">
        <f t="shared" si="31"/>
        <v> </v>
      </c>
      <c r="M113" s="383" t="str">
        <f t="shared" si="32"/>
        <v> </v>
      </c>
      <c r="N113" s="462" t="s">
        <v>443</v>
      </c>
      <c r="O113" s="250" t="s">
        <v>3</v>
      </c>
      <c r="P113" s="205"/>
      <c r="Q113" s="205" t="s">
        <v>3</v>
      </c>
      <c r="R113" s="205"/>
      <c r="S113" s="205" t="s">
        <v>3</v>
      </c>
      <c r="T113" s="205"/>
      <c r="U113" s="249"/>
      <c r="V113" s="233">
        <v>1</v>
      </c>
      <c r="W113" s="231">
        <v>2</v>
      </c>
      <c r="X113" s="231">
        <v>1</v>
      </c>
      <c r="Y113" s="232">
        <f t="shared" si="33"/>
        <v>4</v>
      </c>
      <c r="Z113" s="230"/>
      <c r="AA113" s="231" t="s">
        <v>3</v>
      </c>
      <c r="AB113" s="231"/>
      <c r="AC113" s="232"/>
    </row>
    <row r="114" spans="2:29" ht="61.5" customHeight="1">
      <c r="B114" s="423" t="s">
        <v>331</v>
      </c>
      <c r="C114" s="336" t="s">
        <v>3</v>
      </c>
      <c r="D114" s="327"/>
      <c r="E114" s="339"/>
      <c r="F114" s="385">
        <v>2</v>
      </c>
      <c r="G114" s="387">
        <v>6</v>
      </c>
      <c r="H114" s="387">
        <v>1</v>
      </c>
      <c r="I114" s="386">
        <f t="shared" si="28"/>
        <v>9</v>
      </c>
      <c r="J114" s="385">
        <f t="shared" si="29"/>
      </c>
      <c r="K114" s="384">
        <f t="shared" si="30"/>
      </c>
      <c r="L114" s="384">
        <f t="shared" si="31"/>
      </c>
      <c r="M114" s="383" t="str">
        <f t="shared" si="32"/>
        <v>X</v>
      </c>
      <c r="N114" s="462" t="s">
        <v>561</v>
      </c>
      <c r="O114" s="250" t="s">
        <v>3</v>
      </c>
      <c r="P114" s="205"/>
      <c r="Q114" s="205" t="s">
        <v>3</v>
      </c>
      <c r="R114" s="205"/>
      <c r="S114" s="205" t="s">
        <v>3</v>
      </c>
      <c r="T114" s="205" t="s">
        <v>3</v>
      </c>
      <c r="U114" s="249" t="s">
        <v>3</v>
      </c>
      <c r="V114" s="233">
        <v>1</v>
      </c>
      <c r="W114" s="231">
        <v>4</v>
      </c>
      <c r="X114" s="231">
        <v>1</v>
      </c>
      <c r="Y114" s="232">
        <f t="shared" si="33"/>
        <v>6</v>
      </c>
      <c r="Z114" s="230"/>
      <c r="AA114" s="231"/>
      <c r="AB114" s="231" t="s">
        <v>3</v>
      </c>
      <c r="AC114" s="232"/>
    </row>
    <row r="115" spans="2:29" ht="48" customHeight="1" thickBot="1">
      <c r="B115" s="390" t="s">
        <v>178</v>
      </c>
      <c r="C115" s="337" t="s">
        <v>3</v>
      </c>
      <c r="D115" s="331"/>
      <c r="E115" s="340"/>
      <c r="F115" s="371">
        <v>1</v>
      </c>
      <c r="G115" s="357">
        <v>6</v>
      </c>
      <c r="H115" s="357">
        <v>1</v>
      </c>
      <c r="I115" s="411">
        <f t="shared" si="28"/>
        <v>8</v>
      </c>
      <c r="J115" s="371">
        <f t="shared" si="29"/>
      </c>
      <c r="K115" s="370">
        <f t="shared" si="30"/>
      </c>
      <c r="L115" s="370">
        <f t="shared" si="31"/>
      </c>
      <c r="M115" s="369" t="str">
        <f t="shared" si="32"/>
        <v>X</v>
      </c>
      <c r="N115" s="469" t="s">
        <v>583</v>
      </c>
      <c r="O115" s="207" t="s">
        <v>3</v>
      </c>
      <c r="P115" s="165"/>
      <c r="Q115" s="165" t="s">
        <v>3</v>
      </c>
      <c r="R115" s="165"/>
      <c r="S115" s="165" t="s">
        <v>3</v>
      </c>
      <c r="T115" s="165"/>
      <c r="U115" s="284"/>
      <c r="V115" s="237">
        <v>1</v>
      </c>
      <c r="W115" s="235">
        <v>6</v>
      </c>
      <c r="X115" s="235">
        <v>1</v>
      </c>
      <c r="Y115" s="236">
        <f t="shared" si="33"/>
        <v>8</v>
      </c>
      <c r="Z115" s="234"/>
      <c r="AA115" s="235"/>
      <c r="AB115" s="235" t="s">
        <v>3</v>
      </c>
      <c r="AC115" s="236"/>
    </row>
    <row r="116" spans="2:29" ht="21.75" customHeight="1" thickBot="1">
      <c r="B116" s="108"/>
      <c r="C116" s="108"/>
      <c r="D116" s="108"/>
      <c r="E116" s="108"/>
      <c r="F116" s="108"/>
      <c r="G116" s="108"/>
      <c r="H116" s="773" t="s">
        <v>22</v>
      </c>
      <c r="I116" s="775"/>
      <c r="J116" s="368"/>
      <c r="K116" s="350"/>
      <c r="L116" s="367"/>
      <c r="M116" s="352" t="s">
        <v>3</v>
      </c>
      <c r="N116" s="348"/>
      <c r="X116" s="773" t="s">
        <v>22</v>
      </c>
      <c r="Y116" s="775"/>
      <c r="Z116" s="368"/>
      <c r="AA116" s="350"/>
      <c r="AB116" s="367" t="s">
        <v>3</v>
      </c>
      <c r="AC116" s="352"/>
    </row>
    <row r="117" spans="2:14" ht="21.75" customHeight="1" thickBot="1">
      <c r="B117" s="108"/>
      <c r="C117" s="108"/>
      <c r="D117" s="108"/>
      <c r="E117" s="108"/>
      <c r="F117" s="108"/>
      <c r="G117" s="108"/>
      <c r="H117" s="110"/>
      <c r="I117" s="110"/>
      <c r="J117" s="105"/>
      <c r="K117" s="105"/>
      <c r="L117" s="105"/>
      <c r="M117" s="105"/>
      <c r="N117" s="348"/>
    </row>
    <row r="118" spans="6:29" ht="26.25" customHeight="1" thickBot="1">
      <c r="F118" s="788" t="s">
        <v>14</v>
      </c>
      <c r="G118" s="789"/>
      <c r="H118" s="789"/>
      <c r="I118" s="790"/>
      <c r="J118" s="788" t="s">
        <v>15</v>
      </c>
      <c r="K118" s="789"/>
      <c r="L118" s="789"/>
      <c r="M118" s="790"/>
      <c r="O118" s="784" t="s">
        <v>168</v>
      </c>
      <c r="P118" s="785"/>
      <c r="Q118" s="785"/>
      <c r="R118" s="785"/>
      <c r="S118" s="785"/>
      <c r="T118" s="785"/>
      <c r="U118" s="785"/>
      <c r="V118" s="741" t="s">
        <v>262</v>
      </c>
      <c r="W118" s="742"/>
      <c r="X118" s="742"/>
      <c r="Y118" s="743"/>
      <c r="Z118" s="741" t="s">
        <v>15</v>
      </c>
      <c r="AA118" s="742"/>
      <c r="AB118" s="742"/>
      <c r="AC118" s="743"/>
    </row>
    <row r="119" spans="2:29" ht="44.25" customHeight="1" thickBot="1">
      <c r="B119" s="111" t="s">
        <v>16</v>
      </c>
      <c r="C119" s="113" t="s">
        <v>13</v>
      </c>
      <c r="D119" s="115" t="s">
        <v>12</v>
      </c>
      <c r="E119" s="114" t="s">
        <v>11</v>
      </c>
      <c r="F119" s="113" t="s">
        <v>20</v>
      </c>
      <c r="G119" s="115" t="s">
        <v>10</v>
      </c>
      <c r="H119" s="112" t="s">
        <v>9</v>
      </c>
      <c r="I119" s="114" t="s">
        <v>19</v>
      </c>
      <c r="J119" s="113" t="s">
        <v>4</v>
      </c>
      <c r="K119" s="115" t="s">
        <v>5</v>
      </c>
      <c r="L119" s="115" t="s">
        <v>6</v>
      </c>
      <c r="M119" s="114" t="s">
        <v>7</v>
      </c>
      <c r="N119" s="111" t="s">
        <v>8</v>
      </c>
      <c r="O119" s="487" t="s">
        <v>205</v>
      </c>
      <c r="P119" s="488" t="s">
        <v>162</v>
      </c>
      <c r="Q119" s="488" t="s">
        <v>343</v>
      </c>
      <c r="R119" s="489" t="s">
        <v>164</v>
      </c>
      <c r="S119" s="489" t="s">
        <v>165</v>
      </c>
      <c r="T119" s="489" t="s">
        <v>166</v>
      </c>
      <c r="U119" s="488" t="s">
        <v>167</v>
      </c>
      <c r="V119" s="5" t="s">
        <v>20</v>
      </c>
      <c r="W119" s="6" t="s">
        <v>10</v>
      </c>
      <c r="X119" s="8" t="s">
        <v>9</v>
      </c>
      <c r="Y119" s="7" t="s">
        <v>19</v>
      </c>
      <c r="Z119" s="5" t="s">
        <v>4</v>
      </c>
      <c r="AA119" s="6" t="s">
        <v>5</v>
      </c>
      <c r="AB119" s="6" t="s">
        <v>6</v>
      </c>
      <c r="AC119" s="7" t="s">
        <v>7</v>
      </c>
    </row>
    <row r="120" spans="2:29" ht="21.75" customHeight="1" thickBot="1">
      <c r="B120" s="779" t="s">
        <v>288</v>
      </c>
      <c r="C120" s="780"/>
      <c r="D120" s="780"/>
      <c r="E120" s="780"/>
      <c r="F120" s="780"/>
      <c r="G120" s="780"/>
      <c r="H120" s="780"/>
      <c r="I120" s="780"/>
      <c r="J120" s="780"/>
      <c r="K120" s="780"/>
      <c r="L120" s="780"/>
      <c r="M120" s="780"/>
      <c r="N120" s="780"/>
      <c r="O120" s="771"/>
      <c r="P120" s="771"/>
      <c r="Q120" s="771"/>
      <c r="R120" s="771"/>
      <c r="S120" s="771"/>
      <c r="T120" s="771"/>
      <c r="U120" s="771"/>
      <c r="V120" s="771"/>
      <c r="W120" s="771"/>
      <c r="X120" s="771"/>
      <c r="Y120" s="771"/>
      <c r="Z120" s="771"/>
      <c r="AA120" s="771"/>
      <c r="AB120" s="771"/>
      <c r="AC120" s="772"/>
    </row>
    <row r="121" spans="2:29" ht="92.25" customHeight="1">
      <c r="B121" s="403" t="s">
        <v>513</v>
      </c>
      <c r="C121" s="385" t="s">
        <v>3</v>
      </c>
      <c r="D121" s="387"/>
      <c r="E121" s="388"/>
      <c r="F121" s="385">
        <v>3</v>
      </c>
      <c r="G121" s="387">
        <v>6</v>
      </c>
      <c r="H121" s="387">
        <v>3</v>
      </c>
      <c r="I121" s="386">
        <f>H121+G121+F121</f>
        <v>12</v>
      </c>
      <c r="J121" s="385">
        <f>IF($I121&gt;0,(IF($I121&lt;4,"X",""))," ")</f>
      </c>
      <c r="K121" s="384">
        <f>IF($I121&gt;3,(IF($I121&lt;6,"X",""))," ")</f>
      </c>
      <c r="L121" s="384">
        <f>IF($I121&gt;5,(IF($I121&lt;8,"X",""))," ")</f>
      </c>
      <c r="M121" s="383" t="s">
        <v>3</v>
      </c>
      <c r="N121" s="462" t="s">
        <v>562</v>
      </c>
      <c r="O121" s="206" t="s">
        <v>3</v>
      </c>
      <c r="P121" s="162"/>
      <c r="Q121" s="162" t="s">
        <v>3</v>
      </c>
      <c r="R121" s="162" t="s">
        <v>3</v>
      </c>
      <c r="S121" s="162"/>
      <c r="T121" s="162" t="s">
        <v>3</v>
      </c>
      <c r="U121" s="324"/>
      <c r="V121" s="274">
        <v>1</v>
      </c>
      <c r="W121" s="272">
        <v>4</v>
      </c>
      <c r="X121" s="272">
        <v>2</v>
      </c>
      <c r="Y121" s="275">
        <f>SUM(V121:X121)</f>
        <v>7</v>
      </c>
      <c r="Z121" s="274"/>
      <c r="AA121" s="272"/>
      <c r="AB121" s="272" t="s">
        <v>3</v>
      </c>
      <c r="AC121" s="275"/>
    </row>
    <row r="122" spans="2:29" ht="51.75" customHeight="1">
      <c r="B122" s="402" t="s">
        <v>309</v>
      </c>
      <c r="C122" s="336" t="s">
        <v>3</v>
      </c>
      <c r="D122" s="327"/>
      <c r="E122" s="521" t="s">
        <v>3</v>
      </c>
      <c r="F122" s="336">
        <v>2</v>
      </c>
      <c r="G122" s="327">
        <v>2</v>
      </c>
      <c r="H122" s="327">
        <v>1</v>
      </c>
      <c r="I122" s="339">
        <f>F122+G122+H122</f>
        <v>5</v>
      </c>
      <c r="J122" s="385">
        <f>IF($I122&gt;0,(IF($I122&lt;4,"X",""))," ")</f>
      </c>
      <c r="K122" s="384" t="str">
        <f>IF($I122&gt;3,(IF($I122&lt;6,"X",""))," ")</f>
        <v>X</v>
      </c>
      <c r="L122" s="384" t="str">
        <f>IF($I122&gt;5,(IF($I122&lt;8,"X",""))," ")</f>
        <v> </v>
      </c>
      <c r="M122" s="383" t="str">
        <f>IF($I122&gt;7,(IF($I122&lt;12,"X",""))," ")</f>
        <v> </v>
      </c>
      <c r="N122" s="466" t="s">
        <v>492</v>
      </c>
      <c r="O122" s="250"/>
      <c r="P122" s="205"/>
      <c r="Q122" s="205" t="s">
        <v>3</v>
      </c>
      <c r="R122" s="205" t="s">
        <v>3</v>
      </c>
      <c r="S122" s="205"/>
      <c r="T122" s="205"/>
      <c r="U122" s="249"/>
      <c r="V122" s="233">
        <v>2</v>
      </c>
      <c r="W122" s="231">
        <v>1</v>
      </c>
      <c r="X122" s="231">
        <v>1</v>
      </c>
      <c r="Y122" s="232">
        <f>SUM(V122:X122)</f>
        <v>4</v>
      </c>
      <c r="Z122" s="233"/>
      <c r="AA122" s="231" t="s">
        <v>3</v>
      </c>
      <c r="AB122" s="231"/>
      <c r="AC122" s="232"/>
    </row>
    <row r="123" spans="2:29" ht="21.75" customHeight="1">
      <c r="B123" s="402" t="s">
        <v>310</v>
      </c>
      <c r="C123" s="336"/>
      <c r="D123" s="327"/>
      <c r="E123" s="395" t="s">
        <v>3</v>
      </c>
      <c r="F123" s="336"/>
      <c r="G123" s="327"/>
      <c r="H123" s="327"/>
      <c r="I123" s="339"/>
      <c r="J123" s="385" t="str">
        <f>IF($I123&gt;0,(IF($I123&lt;4,"X",""))," ")</f>
        <v> </v>
      </c>
      <c r="K123" s="384" t="str">
        <f>IF($I123&gt;3,(IF($I123&lt;6,"X",""))," ")</f>
        <v> </v>
      </c>
      <c r="L123" s="384" t="str">
        <f>IF($I123&gt;5,(IF($I123&lt;8,"X",""))," ")</f>
        <v> </v>
      </c>
      <c r="M123" s="383" t="str">
        <f>IF($I123&gt;7,(IF($I123&lt;12,"X",""))," ")</f>
        <v> </v>
      </c>
      <c r="N123" s="466"/>
      <c r="O123" s="250"/>
      <c r="P123" s="205"/>
      <c r="Q123" s="205"/>
      <c r="R123" s="205"/>
      <c r="S123" s="205"/>
      <c r="T123" s="205"/>
      <c r="U123" s="249"/>
      <c r="V123" s="233"/>
      <c r="W123" s="231"/>
      <c r="X123" s="231"/>
      <c r="Y123" s="232"/>
      <c r="Z123" s="233"/>
      <c r="AA123" s="231"/>
      <c r="AB123" s="231"/>
      <c r="AC123" s="232"/>
    </row>
    <row r="124" spans="2:29" ht="81.75" customHeight="1" thickBot="1">
      <c r="B124" s="390" t="s">
        <v>295</v>
      </c>
      <c r="C124" s="337" t="s">
        <v>3</v>
      </c>
      <c r="D124" s="331"/>
      <c r="E124" s="340"/>
      <c r="F124" s="337">
        <v>3</v>
      </c>
      <c r="G124" s="331">
        <v>2</v>
      </c>
      <c r="H124" s="331">
        <v>2</v>
      </c>
      <c r="I124" s="340">
        <f>H124+G124+F124</f>
        <v>7</v>
      </c>
      <c r="J124" s="371">
        <f>IF($I124&gt;0,(IF($I124&lt;4,"X",""))," ")</f>
      </c>
      <c r="K124" s="370">
        <f>IF($I124&gt;3,(IF($I124&lt;6,"X",""))," ")</f>
      </c>
      <c r="L124" s="370" t="str">
        <f>IF($I124&gt;5,(IF($I124&lt;8,"X",""))," ")</f>
        <v>X</v>
      </c>
      <c r="M124" s="369" t="str">
        <f>IF($I124&gt;7,(IF($I124&lt;12,"X",""))," ")</f>
        <v> </v>
      </c>
      <c r="N124" s="414" t="s">
        <v>548</v>
      </c>
      <c r="O124" s="207" t="s">
        <v>3</v>
      </c>
      <c r="P124" s="165"/>
      <c r="Q124" s="165"/>
      <c r="R124" s="165" t="s">
        <v>3</v>
      </c>
      <c r="S124" s="165"/>
      <c r="T124" s="165" t="s">
        <v>3</v>
      </c>
      <c r="U124" s="284"/>
      <c r="V124" s="237">
        <v>2</v>
      </c>
      <c r="W124" s="235">
        <v>1</v>
      </c>
      <c r="X124" s="235">
        <v>1</v>
      </c>
      <c r="Y124" s="236">
        <f>SUM(V124:X124)</f>
        <v>4</v>
      </c>
      <c r="Z124" s="237"/>
      <c r="AA124" s="235" t="s">
        <v>3</v>
      </c>
      <c r="AB124" s="235"/>
      <c r="AC124" s="236"/>
    </row>
    <row r="125" spans="2:29" ht="21.75" customHeight="1" thickBot="1">
      <c r="B125" s="108"/>
      <c r="C125" s="108"/>
      <c r="D125" s="108"/>
      <c r="E125" s="108"/>
      <c r="F125" s="108"/>
      <c r="G125" s="108"/>
      <c r="H125" s="773" t="s">
        <v>22</v>
      </c>
      <c r="I125" s="775"/>
      <c r="J125" s="368"/>
      <c r="K125" s="350"/>
      <c r="L125" s="367"/>
      <c r="M125" s="352" t="s">
        <v>3</v>
      </c>
      <c r="N125" s="348"/>
      <c r="X125" s="773" t="s">
        <v>22</v>
      </c>
      <c r="Y125" s="775"/>
      <c r="Z125" s="368"/>
      <c r="AA125" s="350"/>
      <c r="AB125" s="367" t="s">
        <v>3</v>
      </c>
      <c r="AC125" s="352"/>
    </row>
    <row r="126" spans="2:14" ht="21.75" customHeight="1" thickBot="1">
      <c r="B126" s="108"/>
      <c r="C126" s="108"/>
      <c r="D126" s="108"/>
      <c r="E126" s="108"/>
      <c r="F126" s="108"/>
      <c r="G126" s="108"/>
      <c r="H126" s="110"/>
      <c r="I126" s="110"/>
      <c r="J126" s="105"/>
      <c r="K126" s="105"/>
      <c r="L126" s="105"/>
      <c r="M126" s="105"/>
      <c r="N126" s="348"/>
    </row>
    <row r="127" spans="6:29" ht="26.25" customHeight="1" thickBot="1">
      <c r="F127" s="788" t="s">
        <v>14</v>
      </c>
      <c r="G127" s="789"/>
      <c r="H127" s="789"/>
      <c r="I127" s="790"/>
      <c r="J127" s="788" t="s">
        <v>15</v>
      </c>
      <c r="K127" s="789"/>
      <c r="L127" s="789"/>
      <c r="M127" s="790"/>
      <c r="O127" s="784" t="s">
        <v>168</v>
      </c>
      <c r="P127" s="785"/>
      <c r="Q127" s="785"/>
      <c r="R127" s="785"/>
      <c r="S127" s="785"/>
      <c r="T127" s="785"/>
      <c r="U127" s="785"/>
      <c r="V127" s="741" t="s">
        <v>262</v>
      </c>
      <c r="W127" s="742"/>
      <c r="X127" s="742"/>
      <c r="Y127" s="743"/>
      <c r="Z127" s="741" t="s">
        <v>15</v>
      </c>
      <c r="AA127" s="742"/>
      <c r="AB127" s="742"/>
      <c r="AC127" s="743"/>
    </row>
    <row r="128" spans="2:29" ht="44.25" customHeight="1" thickBot="1">
      <c r="B128" s="111" t="s">
        <v>16</v>
      </c>
      <c r="C128" s="113" t="s">
        <v>13</v>
      </c>
      <c r="D128" s="115" t="s">
        <v>12</v>
      </c>
      <c r="E128" s="114" t="s">
        <v>11</v>
      </c>
      <c r="F128" s="113" t="s">
        <v>20</v>
      </c>
      <c r="G128" s="115" t="s">
        <v>10</v>
      </c>
      <c r="H128" s="112" t="s">
        <v>9</v>
      </c>
      <c r="I128" s="114" t="s">
        <v>19</v>
      </c>
      <c r="J128" s="113" t="s">
        <v>4</v>
      </c>
      <c r="K128" s="115" t="s">
        <v>5</v>
      </c>
      <c r="L128" s="115" t="s">
        <v>6</v>
      </c>
      <c r="M128" s="114" t="s">
        <v>7</v>
      </c>
      <c r="N128" s="111" t="s">
        <v>8</v>
      </c>
      <c r="O128" s="487" t="s">
        <v>205</v>
      </c>
      <c r="P128" s="488" t="s">
        <v>162</v>
      </c>
      <c r="Q128" s="488" t="s">
        <v>343</v>
      </c>
      <c r="R128" s="489" t="s">
        <v>164</v>
      </c>
      <c r="S128" s="489" t="s">
        <v>165</v>
      </c>
      <c r="T128" s="489" t="s">
        <v>166</v>
      </c>
      <c r="U128" s="488" t="s">
        <v>167</v>
      </c>
      <c r="V128" s="5" t="s">
        <v>20</v>
      </c>
      <c r="W128" s="6" t="s">
        <v>10</v>
      </c>
      <c r="X128" s="8" t="s">
        <v>9</v>
      </c>
      <c r="Y128" s="7" t="s">
        <v>19</v>
      </c>
      <c r="Z128" s="5" t="s">
        <v>4</v>
      </c>
      <c r="AA128" s="6" t="s">
        <v>5</v>
      </c>
      <c r="AB128" s="6" t="s">
        <v>6</v>
      </c>
      <c r="AC128" s="7" t="s">
        <v>7</v>
      </c>
    </row>
    <row r="129" spans="2:29" ht="21.75" customHeight="1" thickBot="1">
      <c r="B129" s="779" t="s">
        <v>289</v>
      </c>
      <c r="C129" s="780"/>
      <c r="D129" s="780"/>
      <c r="E129" s="780"/>
      <c r="F129" s="780"/>
      <c r="G129" s="780"/>
      <c r="H129" s="780"/>
      <c r="I129" s="780"/>
      <c r="J129" s="780"/>
      <c r="K129" s="780"/>
      <c r="L129" s="780"/>
      <c r="M129" s="780"/>
      <c r="N129" s="780"/>
      <c r="O129" s="771"/>
      <c r="P129" s="771"/>
      <c r="Q129" s="771"/>
      <c r="R129" s="771"/>
      <c r="S129" s="771"/>
      <c r="T129" s="771"/>
      <c r="U129" s="771"/>
      <c r="V129" s="771"/>
      <c r="W129" s="771"/>
      <c r="X129" s="771"/>
      <c r="Y129" s="771"/>
      <c r="Z129" s="771"/>
      <c r="AA129" s="771"/>
      <c r="AB129" s="771"/>
      <c r="AC129" s="772"/>
    </row>
    <row r="130" spans="2:29" ht="45.75" customHeight="1">
      <c r="B130" s="403" t="s">
        <v>330</v>
      </c>
      <c r="C130" s="385" t="s">
        <v>3</v>
      </c>
      <c r="D130" s="387"/>
      <c r="E130" s="388"/>
      <c r="F130" s="385">
        <v>1</v>
      </c>
      <c r="G130" s="387">
        <v>4</v>
      </c>
      <c r="H130" s="387">
        <v>1</v>
      </c>
      <c r="I130" s="386">
        <f aca="true" t="shared" si="34" ref="I130:I140">H130+G130+F130</f>
        <v>6</v>
      </c>
      <c r="J130" s="385">
        <f aca="true" t="shared" si="35" ref="J130:J140">IF($I130&gt;0,(IF($I130&lt;4,"X",""))," ")</f>
      </c>
      <c r="K130" s="384">
        <f aca="true" t="shared" si="36" ref="K130:K140">IF($I130&gt;3,(IF($I130&lt;6,"X",""))," ")</f>
      </c>
      <c r="L130" s="384" t="str">
        <f aca="true" t="shared" si="37" ref="L130:L140">IF($I130&gt;5,(IF($I130&lt;8,"X",""))," ")</f>
        <v>X</v>
      </c>
      <c r="M130" s="383" t="str">
        <f aca="true" t="shared" si="38" ref="M130:M140">IF($I130&gt;7,(IF($I130&lt;12,"X",""))," ")</f>
        <v> </v>
      </c>
      <c r="N130" s="462" t="s">
        <v>366</v>
      </c>
      <c r="O130" s="206" t="s">
        <v>3</v>
      </c>
      <c r="P130" s="162"/>
      <c r="Q130" s="162" t="s">
        <v>3</v>
      </c>
      <c r="R130" s="162"/>
      <c r="S130" s="162"/>
      <c r="T130" s="162" t="s">
        <v>3</v>
      </c>
      <c r="U130" s="324"/>
      <c r="V130" s="274">
        <v>1</v>
      </c>
      <c r="W130" s="272">
        <v>2</v>
      </c>
      <c r="X130" s="272">
        <v>1</v>
      </c>
      <c r="Y130" s="275">
        <f aca="true" t="shared" si="39" ref="Y130:Y140">SUM(V130:X130)</f>
        <v>4</v>
      </c>
      <c r="Z130" s="274"/>
      <c r="AA130" s="272" t="s">
        <v>3</v>
      </c>
      <c r="AB130" s="272"/>
      <c r="AC130" s="275"/>
    </row>
    <row r="131" spans="2:29" ht="76.5" customHeight="1">
      <c r="B131" s="381" t="s">
        <v>514</v>
      </c>
      <c r="C131" s="385" t="s">
        <v>3</v>
      </c>
      <c r="D131" s="387"/>
      <c r="E131" s="388"/>
      <c r="F131" s="385">
        <v>2</v>
      </c>
      <c r="G131" s="387">
        <v>4</v>
      </c>
      <c r="H131" s="387">
        <v>1</v>
      </c>
      <c r="I131" s="386">
        <f t="shared" si="34"/>
        <v>7</v>
      </c>
      <c r="J131" s="385">
        <f t="shared" si="35"/>
      </c>
      <c r="K131" s="384">
        <f t="shared" si="36"/>
      </c>
      <c r="L131" s="384" t="str">
        <f t="shared" si="37"/>
        <v>X</v>
      </c>
      <c r="M131" s="383" t="str">
        <f t="shared" si="38"/>
        <v> </v>
      </c>
      <c r="N131" s="462" t="s">
        <v>445</v>
      </c>
      <c r="O131" s="250" t="s">
        <v>3</v>
      </c>
      <c r="P131" s="205"/>
      <c r="Q131" s="205" t="s">
        <v>3</v>
      </c>
      <c r="R131" s="205"/>
      <c r="S131" s="205" t="s">
        <v>3</v>
      </c>
      <c r="T131" s="205"/>
      <c r="U131" s="249"/>
      <c r="V131" s="233">
        <v>1</v>
      </c>
      <c r="W131" s="231">
        <v>4</v>
      </c>
      <c r="X131" s="231">
        <v>1</v>
      </c>
      <c r="Y131" s="232">
        <f t="shared" si="39"/>
        <v>6</v>
      </c>
      <c r="Z131" s="233"/>
      <c r="AA131" s="231"/>
      <c r="AB131" s="231" t="s">
        <v>3</v>
      </c>
      <c r="AC131" s="232"/>
    </row>
    <row r="132" spans="2:29" ht="118.5" customHeight="1">
      <c r="B132" s="402" t="s">
        <v>220</v>
      </c>
      <c r="C132" s="336" t="s">
        <v>3</v>
      </c>
      <c r="D132" s="327"/>
      <c r="E132" s="395"/>
      <c r="F132" s="336">
        <v>2</v>
      </c>
      <c r="G132" s="327">
        <v>4</v>
      </c>
      <c r="H132" s="327">
        <v>1</v>
      </c>
      <c r="I132" s="386">
        <f t="shared" si="34"/>
        <v>7</v>
      </c>
      <c r="J132" s="385">
        <f t="shared" si="35"/>
      </c>
      <c r="K132" s="384">
        <f t="shared" si="36"/>
      </c>
      <c r="L132" s="384" t="str">
        <f t="shared" si="37"/>
        <v>X</v>
      </c>
      <c r="M132" s="383" t="str">
        <f t="shared" si="38"/>
        <v> </v>
      </c>
      <c r="N132" s="365" t="s">
        <v>549</v>
      </c>
      <c r="O132" s="250" t="s">
        <v>3</v>
      </c>
      <c r="P132" s="205" t="s">
        <v>3</v>
      </c>
      <c r="Q132" s="205" t="s">
        <v>3</v>
      </c>
      <c r="R132" s="205"/>
      <c r="S132" s="205"/>
      <c r="T132" s="205" t="s">
        <v>3</v>
      </c>
      <c r="U132" s="249"/>
      <c r="V132" s="233">
        <v>1</v>
      </c>
      <c r="W132" s="231">
        <v>4</v>
      </c>
      <c r="X132" s="231">
        <v>1</v>
      </c>
      <c r="Y132" s="232">
        <f t="shared" si="39"/>
        <v>6</v>
      </c>
      <c r="Z132" s="233"/>
      <c r="AA132" s="231"/>
      <c r="AB132" s="231" t="s">
        <v>3</v>
      </c>
      <c r="AC132" s="232"/>
    </row>
    <row r="133" spans="2:29" ht="118.5" customHeight="1">
      <c r="B133" s="402" t="s">
        <v>273</v>
      </c>
      <c r="C133" s="336" t="s">
        <v>3</v>
      </c>
      <c r="D133" s="327"/>
      <c r="E133" s="395"/>
      <c r="F133" s="336">
        <v>1</v>
      </c>
      <c r="G133" s="327">
        <v>4</v>
      </c>
      <c r="H133" s="327">
        <v>1</v>
      </c>
      <c r="I133" s="386">
        <f t="shared" si="34"/>
        <v>6</v>
      </c>
      <c r="J133" s="385">
        <f t="shared" si="35"/>
      </c>
      <c r="K133" s="384">
        <f t="shared" si="36"/>
      </c>
      <c r="L133" s="384" t="str">
        <f t="shared" si="37"/>
        <v>X</v>
      </c>
      <c r="M133" s="383" t="str">
        <f t="shared" si="38"/>
        <v> </v>
      </c>
      <c r="N133" s="365" t="s">
        <v>550</v>
      </c>
      <c r="O133" s="250" t="s">
        <v>3</v>
      </c>
      <c r="P133" s="205" t="s">
        <v>3</v>
      </c>
      <c r="Q133" s="205" t="s">
        <v>3</v>
      </c>
      <c r="R133" s="205"/>
      <c r="S133" s="205"/>
      <c r="T133" s="205" t="s">
        <v>3</v>
      </c>
      <c r="U133" s="249"/>
      <c r="V133" s="233">
        <v>1</v>
      </c>
      <c r="W133" s="231">
        <v>4</v>
      </c>
      <c r="X133" s="231">
        <v>1</v>
      </c>
      <c r="Y133" s="232">
        <f t="shared" si="39"/>
        <v>6</v>
      </c>
      <c r="Z133" s="233"/>
      <c r="AA133" s="231"/>
      <c r="AB133" s="231" t="s">
        <v>3</v>
      </c>
      <c r="AC133" s="232"/>
    </row>
    <row r="134" spans="2:29" ht="129.75" customHeight="1">
      <c r="B134" s="402" t="s">
        <v>221</v>
      </c>
      <c r="C134" s="336" t="s">
        <v>3</v>
      </c>
      <c r="D134" s="327"/>
      <c r="E134" s="395"/>
      <c r="F134" s="336">
        <v>1</v>
      </c>
      <c r="G134" s="327">
        <v>6</v>
      </c>
      <c r="H134" s="327">
        <v>1</v>
      </c>
      <c r="I134" s="386">
        <f t="shared" si="34"/>
        <v>8</v>
      </c>
      <c r="J134" s="385">
        <f t="shared" si="35"/>
      </c>
      <c r="K134" s="384">
        <f t="shared" si="36"/>
      </c>
      <c r="L134" s="384" t="s">
        <v>3</v>
      </c>
      <c r="M134" s="383"/>
      <c r="N134" s="365" t="s">
        <v>551</v>
      </c>
      <c r="O134" s="250" t="s">
        <v>3</v>
      </c>
      <c r="P134" s="205" t="s">
        <v>3</v>
      </c>
      <c r="Q134" s="205" t="s">
        <v>3</v>
      </c>
      <c r="R134" s="205"/>
      <c r="S134" s="205"/>
      <c r="T134" s="205" t="s">
        <v>3</v>
      </c>
      <c r="U134" s="249"/>
      <c r="V134" s="233">
        <v>1</v>
      </c>
      <c r="W134" s="231">
        <v>4</v>
      </c>
      <c r="X134" s="231">
        <v>1</v>
      </c>
      <c r="Y134" s="232">
        <f t="shared" si="39"/>
        <v>6</v>
      </c>
      <c r="Z134" s="233"/>
      <c r="AA134" s="231"/>
      <c r="AB134" s="231" t="s">
        <v>3</v>
      </c>
      <c r="AC134" s="232"/>
    </row>
    <row r="135" spans="2:29" ht="102" customHeight="1">
      <c r="B135" s="402" t="s">
        <v>179</v>
      </c>
      <c r="C135" s="336" t="s">
        <v>3</v>
      </c>
      <c r="D135" s="327"/>
      <c r="E135" s="395"/>
      <c r="F135" s="336">
        <v>1</v>
      </c>
      <c r="G135" s="327">
        <v>6</v>
      </c>
      <c r="H135" s="327">
        <v>2</v>
      </c>
      <c r="I135" s="386">
        <f t="shared" si="34"/>
        <v>9</v>
      </c>
      <c r="J135" s="385">
        <f t="shared" si="35"/>
      </c>
      <c r="K135" s="384">
        <f t="shared" si="36"/>
      </c>
      <c r="L135" s="384">
        <f t="shared" si="37"/>
      </c>
      <c r="M135" s="383" t="str">
        <f t="shared" si="38"/>
        <v>X</v>
      </c>
      <c r="N135" s="365" t="s">
        <v>552</v>
      </c>
      <c r="O135" s="250" t="s">
        <v>3</v>
      </c>
      <c r="P135" s="205" t="s">
        <v>3</v>
      </c>
      <c r="Q135" s="205" t="s">
        <v>3</v>
      </c>
      <c r="R135" s="205" t="s">
        <v>3</v>
      </c>
      <c r="S135" s="205"/>
      <c r="T135" s="205" t="s">
        <v>3</v>
      </c>
      <c r="U135" s="249"/>
      <c r="V135" s="233">
        <v>1</v>
      </c>
      <c r="W135" s="231">
        <v>4</v>
      </c>
      <c r="X135" s="231">
        <v>1</v>
      </c>
      <c r="Y135" s="232">
        <f t="shared" si="39"/>
        <v>6</v>
      </c>
      <c r="Z135" s="233"/>
      <c r="AA135" s="231"/>
      <c r="AB135" s="231" t="s">
        <v>3</v>
      </c>
      <c r="AC135" s="232"/>
    </row>
    <row r="136" spans="2:29" ht="62.25" customHeight="1">
      <c r="B136" s="402" t="s">
        <v>180</v>
      </c>
      <c r="C136" s="336" t="s">
        <v>3</v>
      </c>
      <c r="D136" s="327"/>
      <c r="E136" s="395"/>
      <c r="F136" s="336">
        <v>1</v>
      </c>
      <c r="G136" s="327">
        <v>6</v>
      </c>
      <c r="H136" s="327">
        <v>1</v>
      </c>
      <c r="I136" s="386">
        <f t="shared" si="34"/>
        <v>8</v>
      </c>
      <c r="J136" s="385">
        <f t="shared" si="35"/>
      </c>
      <c r="K136" s="384">
        <f t="shared" si="36"/>
      </c>
      <c r="L136" s="384" t="s">
        <v>3</v>
      </c>
      <c r="M136" s="383"/>
      <c r="N136" s="365" t="s">
        <v>370</v>
      </c>
      <c r="O136" s="250" t="s">
        <v>3</v>
      </c>
      <c r="P136" s="205"/>
      <c r="Q136" s="205"/>
      <c r="R136" s="205"/>
      <c r="S136" s="205"/>
      <c r="T136" s="205" t="s">
        <v>3</v>
      </c>
      <c r="U136" s="249"/>
      <c r="V136" s="233">
        <v>1</v>
      </c>
      <c r="W136" s="231">
        <v>6</v>
      </c>
      <c r="X136" s="231">
        <v>1</v>
      </c>
      <c r="Y136" s="232">
        <f t="shared" si="39"/>
        <v>8</v>
      </c>
      <c r="Z136" s="233"/>
      <c r="AA136" s="231"/>
      <c r="AB136" s="231"/>
      <c r="AC136" s="232" t="s">
        <v>3</v>
      </c>
    </row>
    <row r="137" spans="2:29" ht="61.5" customHeight="1">
      <c r="B137" s="402" t="s">
        <v>412</v>
      </c>
      <c r="C137" s="336" t="s">
        <v>3</v>
      </c>
      <c r="D137" s="327"/>
      <c r="E137" s="395"/>
      <c r="F137" s="336">
        <v>1</v>
      </c>
      <c r="G137" s="327">
        <v>6</v>
      </c>
      <c r="H137" s="327">
        <v>1</v>
      </c>
      <c r="I137" s="386">
        <f t="shared" si="34"/>
        <v>8</v>
      </c>
      <c r="J137" s="385">
        <f t="shared" si="35"/>
      </c>
      <c r="K137" s="384">
        <f t="shared" si="36"/>
      </c>
      <c r="L137" s="384" t="s">
        <v>3</v>
      </c>
      <c r="M137" s="383"/>
      <c r="N137" s="365" t="s">
        <v>553</v>
      </c>
      <c r="O137" s="250"/>
      <c r="P137" s="205" t="s">
        <v>3</v>
      </c>
      <c r="Q137" s="205"/>
      <c r="R137" s="205" t="s">
        <v>3</v>
      </c>
      <c r="S137" s="205"/>
      <c r="T137" s="205" t="s">
        <v>3</v>
      </c>
      <c r="U137" s="249"/>
      <c r="V137" s="233">
        <v>1</v>
      </c>
      <c r="W137" s="231">
        <v>2</v>
      </c>
      <c r="X137" s="231">
        <v>1</v>
      </c>
      <c r="Y137" s="232">
        <f t="shared" si="39"/>
        <v>4</v>
      </c>
      <c r="Z137" s="233"/>
      <c r="AA137" s="231" t="s">
        <v>3</v>
      </c>
      <c r="AB137" s="231"/>
      <c r="AC137" s="232"/>
    </row>
    <row r="138" spans="2:29" ht="71.25" customHeight="1">
      <c r="B138" s="402" t="s">
        <v>222</v>
      </c>
      <c r="C138" s="336" t="s">
        <v>3</v>
      </c>
      <c r="D138" s="327"/>
      <c r="E138" s="395"/>
      <c r="F138" s="336">
        <v>1</v>
      </c>
      <c r="G138" s="327">
        <v>6</v>
      </c>
      <c r="H138" s="327">
        <v>2</v>
      </c>
      <c r="I138" s="386">
        <f>H138+G138+F138</f>
        <v>9</v>
      </c>
      <c r="J138" s="385">
        <f t="shared" si="35"/>
      </c>
      <c r="K138" s="384">
        <f t="shared" si="36"/>
      </c>
      <c r="L138" s="384">
        <f t="shared" si="37"/>
      </c>
      <c r="M138" s="383" t="str">
        <f t="shared" si="38"/>
        <v>X</v>
      </c>
      <c r="N138" s="365" t="s">
        <v>372</v>
      </c>
      <c r="O138" s="250" t="s">
        <v>3</v>
      </c>
      <c r="P138" s="205"/>
      <c r="Q138" s="205" t="s">
        <v>3</v>
      </c>
      <c r="R138" s="205" t="s">
        <v>3</v>
      </c>
      <c r="S138" s="205" t="s">
        <v>3</v>
      </c>
      <c r="T138" s="205" t="s">
        <v>3</v>
      </c>
      <c r="U138" s="249"/>
      <c r="V138" s="233">
        <v>1</v>
      </c>
      <c r="W138" s="231">
        <v>4</v>
      </c>
      <c r="X138" s="231">
        <v>1</v>
      </c>
      <c r="Y138" s="232">
        <f t="shared" si="39"/>
        <v>6</v>
      </c>
      <c r="Z138" s="233"/>
      <c r="AA138" s="231"/>
      <c r="AB138" s="231" t="s">
        <v>3</v>
      </c>
      <c r="AC138" s="232"/>
    </row>
    <row r="139" spans="2:29" ht="40.5" customHeight="1">
      <c r="B139" s="402" t="s">
        <v>106</v>
      </c>
      <c r="C139" s="336" t="s">
        <v>3</v>
      </c>
      <c r="D139" s="327"/>
      <c r="E139" s="395"/>
      <c r="F139" s="336">
        <v>1</v>
      </c>
      <c r="G139" s="327">
        <v>6</v>
      </c>
      <c r="H139" s="327">
        <v>1</v>
      </c>
      <c r="I139" s="386">
        <f t="shared" si="34"/>
        <v>8</v>
      </c>
      <c r="J139" s="385">
        <f t="shared" si="35"/>
      </c>
      <c r="K139" s="384">
        <f t="shared" si="36"/>
      </c>
      <c r="L139" s="384" t="s">
        <v>3</v>
      </c>
      <c r="M139" s="383"/>
      <c r="N139" s="365" t="s">
        <v>493</v>
      </c>
      <c r="O139" s="250" t="s">
        <v>3</v>
      </c>
      <c r="P139" s="205"/>
      <c r="Q139" s="205" t="s">
        <v>3</v>
      </c>
      <c r="R139" s="205"/>
      <c r="S139" s="205"/>
      <c r="T139" s="205"/>
      <c r="U139" s="249"/>
      <c r="V139" s="233">
        <v>1</v>
      </c>
      <c r="W139" s="231">
        <v>6</v>
      </c>
      <c r="X139" s="231">
        <v>1</v>
      </c>
      <c r="Y139" s="232">
        <f t="shared" si="39"/>
        <v>8</v>
      </c>
      <c r="Z139" s="233"/>
      <c r="AA139" s="231"/>
      <c r="AB139" s="231" t="s">
        <v>3</v>
      </c>
      <c r="AC139" s="232"/>
    </row>
    <row r="140" spans="2:29" ht="40.5" customHeight="1" thickBot="1">
      <c r="B140" s="414" t="s">
        <v>107</v>
      </c>
      <c r="C140" s="337" t="s">
        <v>3</v>
      </c>
      <c r="D140" s="331"/>
      <c r="E140" s="372"/>
      <c r="F140" s="337">
        <v>2</v>
      </c>
      <c r="G140" s="331">
        <v>4</v>
      </c>
      <c r="H140" s="331">
        <v>1</v>
      </c>
      <c r="I140" s="411">
        <f t="shared" si="34"/>
        <v>7</v>
      </c>
      <c r="J140" s="371">
        <f t="shared" si="35"/>
      </c>
      <c r="K140" s="370">
        <f t="shared" si="36"/>
      </c>
      <c r="L140" s="370" t="str">
        <f t="shared" si="37"/>
        <v>X</v>
      </c>
      <c r="M140" s="369" t="str">
        <f t="shared" si="38"/>
        <v> </v>
      </c>
      <c r="N140" s="366" t="s">
        <v>494</v>
      </c>
      <c r="O140" s="207" t="s">
        <v>3</v>
      </c>
      <c r="P140" s="165"/>
      <c r="Q140" s="165" t="s">
        <v>3</v>
      </c>
      <c r="R140" s="165"/>
      <c r="S140" s="165"/>
      <c r="T140" s="165"/>
      <c r="U140" s="284"/>
      <c r="V140" s="237">
        <v>1</v>
      </c>
      <c r="W140" s="235">
        <v>4</v>
      </c>
      <c r="X140" s="235">
        <v>1</v>
      </c>
      <c r="Y140" s="236">
        <f t="shared" si="39"/>
        <v>6</v>
      </c>
      <c r="Z140" s="237"/>
      <c r="AA140" s="235"/>
      <c r="AB140" s="235" t="s">
        <v>3</v>
      </c>
      <c r="AC140" s="236"/>
    </row>
    <row r="141" spans="2:29" ht="21.75" customHeight="1" thickBot="1">
      <c r="B141" s="108"/>
      <c r="C141" s="108"/>
      <c r="D141" s="108"/>
      <c r="E141" s="108"/>
      <c r="F141" s="108"/>
      <c r="G141" s="108"/>
      <c r="H141" s="773" t="s">
        <v>22</v>
      </c>
      <c r="I141" s="775"/>
      <c r="J141" s="368"/>
      <c r="K141" s="350"/>
      <c r="L141" s="367"/>
      <c r="M141" s="352" t="s">
        <v>3</v>
      </c>
      <c r="N141" s="348"/>
      <c r="X141" s="773" t="s">
        <v>22</v>
      </c>
      <c r="Y141" s="775"/>
      <c r="Z141" s="368"/>
      <c r="AA141" s="350"/>
      <c r="AB141" s="367" t="s">
        <v>3</v>
      </c>
      <c r="AC141" s="352"/>
    </row>
    <row r="142" spans="2:14" ht="21.75" customHeight="1" thickBot="1">
      <c r="B142" s="108"/>
      <c r="C142" s="108"/>
      <c r="D142" s="108"/>
      <c r="E142" s="108"/>
      <c r="F142" s="108"/>
      <c r="G142" s="108"/>
      <c r="H142" s="110"/>
      <c r="I142" s="110"/>
      <c r="J142" s="105"/>
      <c r="K142" s="105"/>
      <c r="L142" s="105"/>
      <c r="M142" s="105"/>
      <c r="N142" s="348"/>
    </row>
    <row r="143" spans="6:29" ht="26.25" customHeight="1" thickBot="1">
      <c r="F143" s="788" t="s">
        <v>14</v>
      </c>
      <c r="G143" s="789"/>
      <c r="H143" s="789"/>
      <c r="I143" s="790"/>
      <c r="J143" s="788" t="s">
        <v>15</v>
      </c>
      <c r="K143" s="789"/>
      <c r="L143" s="789"/>
      <c r="M143" s="790"/>
      <c r="O143" s="784" t="s">
        <v>168</v>
      </c>
      <c r="P143" s="785"/>
      <c r="Q143" s="785"/>
      <c r="R143" s="785"/>
      <c r="S143" s="785"/>
      <c r="T143" s="785"/>
      <c r="U143" s="785"/>
      <c r="V143" s="741" t="s">
        <v>262</v>
      </c>
      <c r="W143" s="742"/>
      <c r="X143" s="742"/>
      <c r="Y143" s="743"/>
      <c r="Z143" s="741" t="s">
        <v>15</v>
      </c>
      <c r="AA143" s="742"/>
      <c r="AB143" s="742"/>
      <c r="AC143" s="743"/>
    </row>
    <row r="144" spans="2:29" ht="44.25" customHeight="1" thickBot="1">
      <c r="B144" s="111" t="s">
        <v>16</v>
      </c>
      <c r="C144" s="113" t="s">
        <v>13</v>
      </c>
      <c r="D144" s="115" t="s">
        <v>12</v>
      </c>
      <c r="E144" s="114" t="s">
        <v>11</v>
      </c>
      <c r="F144" s="113" t="s">
        <v>20</v>
      </c>
      <c r="G144" s="115" t="s">
        <v>10</v>
      </c>
      <c r="H144" s="112" t="s">
        <v>9</v>
      </c>
      <c r="I144" s="114" t="s">
        <v>19</v>
      </c>
      <c r="J144" s="113" t="s">
        <v>4</v>
      </c>
      <c r="K144" s="115" t="s">
        <v>5</v>
      </c>
      <c r="L144" s="115" t="s">
        <v>6</v>
      </c>
      <c r="M144" s="114" t="s">
        <v>7</v>
      </c>
      <c r="N144" s="111" t="s">
        <v>8</v>
      </c>
      <c r="O144" s="487" t="s">
        <v>205</v>
      </c>
      <c r="P144" s="488" t="s">
        <v>162</v>
      </c>
      <c r="Q144" s="488" t="s">
        <v>343</v>
      </c>
      <c r="R144" s="489" t="s">
        <v>164</v>
      </c>
      <c r="S144" s="489" t="s">
        <v>165</v>
      </c>
      <c r="T144" s="489" t="s">
        <v>166</v>
      </c>
      <c r="U144" s="488" t="s">
        <v>167</v>
      </c>
      <c r="V144" s="5" t="s">
        <v>20</v>
      </c>
      <c r="W144" s="6" t="s">
        <v>10</v>
      </c>
      <c r="X144" s="8" t="s">
        <v>9</v>
      </c>
      <c r="Y144" s="7" t="s">
        <v>19</v>
      </c>
      <c r="Z144" s="5" t="s">
        <v>4</v>
      </c>
      <c r="AA144" s="6" t="s">
        <v>5</v>
      </c>
      <c r="AB144" s="6" t="s">
        <v>6</v>
      </c>
      <c r="AC144" s="7" t="s">
        <v>7</v>
      </c>
    </row>
    <row r="145" spans="2:29" ht="21.75" customHeight="1" thickBot="1">
      <c r="B145" s="779" t="s">
        <v>170</v>
      </c>
      <c r="C145" s="780"/>
      <c r="D145" s="780"/>
      <c r="E145" s="780"/>
      <c r="F145" s="780"/>
      <c r="G145" s="780"/>
      <c r="H145" s="780"/>
      <c r="I145" s="780"/>
      <c r="J145" s="780"/>
      <c r="K145" s="780"/>
      <c r="L145" s="780"/>
      <c r="M145" s="780"/>
      <c r="N145" s="780"/>
      <c r="O145" s="771"/>
      <c r="P145" s="771"/>
      <c r="Q145" s="771"/>
      <c r="R145" s="771"/>
      <c r="S145" s="771"/>
      <c r="T145" s="771"/>
      <c r="U145" s="771"/>
      <c r="V145" s="771"/>
      <c r="W145" s="771"/>
      <c r="X145" s="771"/>
      <c r="Y145" s="771"/>
      <c r="Z145" s="771"/>
      <c r="AA145" s="771"/>
      <c r="AB145" s="771"/>
      <c r="AC145" s="772"/>
    </row>
    <row r="146" spans="2:29" ht="79.5" customHeight="1">
      <c r="B146" s="403" t="s">
        <v>329</v>
      </c>
      <c r="C146" s="385" t="s">
        <v>3</v>
      </c>
      <c r="D146" s="387"/>
      <c r="E146" s="522"/>
      <c r="F146" s="385">
        <v>2</v>
      </c>
      <c r="G146" s="387">
        <v>2</v>
      </c>
      <c r="H146" s="387">
        <v>1</v>
      </c>
      <c r="I146" s="386">
        <f>F146+G146+H146</f>
        <v>5</v>
      </c>
      <c r="J146" s="385">
        <f aca="true" t="shared" si="40" ref="J146:J153">IF($I146&gt;0,(IF($I146&lt;4,"X",""))," ")</f>
      </c>
      <c r="K146" s="384" t="str">
        <f aca="true" t="shared" si="41" ref="K146:K153">IF($I146&gt;3,(IF($I146&lt;6,"X",""))," ")</f>
        <v>X</v>
      </c>
      <c r="L146" s="384" t="str">
        <f aca="true" t="shared" si="42" ref="L146:L153">IF($I146&gt;5,(IF($I146&lt;8,"X",""))," ")</f>
        <v> </v>
      </c>
      <c r="M146" s="383" t="str">
        <f aca="true" t="shared" si="43" ref="M146:M153">IF($I146&gt;7,(IF($I146&lt;12,"X",""))," ")</f>
        <v> </v>
      </c>
      <c r="N146" s="467" t="s">
        <v>495</v>
      </c>
      <c r="O146" s="206" t="s">
        <v>3</v>
      </c>
      <c r="P146" s="162"/>
      <c r="Q146" s="162" t="s">
        <v>3</v>
      </c>
      <c r="R146" s="162" t="s">
        <v>3</v>
      </c>
      <c r="S146" s="162"/>
      <c r="T146" s="162" t="s">
        <v>3</v>
      </c>
      <c r="U146" s="324"/>
      <c r="V146" s="274">
        <v>1</v>
      </c>
      <c r="W146" s="272">
        <v>2</v>
      </c>
      <c r="X146" s="272">
        <v>1</v>
      </c>
      <c r="Y146" s="275">
        <f>V146+W146+X146</f>
        <v>4</v>
      </c>
      <c r="Z146" s="274"/>
      <c r="AA146" s="272" t="s">
        <v>3</v>
      </c>
      <c r="AB146" s="272"/>
      <c r="AC146" s="275"/>
    </row>
    <row r="147" spans="2:29" ht="71.25" customHeight="1">
      <c r="B147" s="403" t="s">
        <v>32</v>
      </c>
      <c r="C147" s="385" t="s">
        <v>3</v>
      </c>
      <c r="D147" s="387"/>
      <c r="E147" s="522"/>
      <c r="F147" s="385">
        <v>1</v>
      </c>
      <c r="G147" s="387">
        <v>2</v>
      </c>
      <c r="H147" s="387">
        <v>1</v>
      </c>
      <c r="I147" s="386">
        <f>F147+G147+H147</f>
        <v>4</v>
      </c>
      <c r="J147" s="385">
        <f t="shared" si="40"/>
      </c>
      <c r="K147" s="384" t="str">
        <f t="shared" si="41"/>
        <v>X</v>
      </c>
      <c r="L147" s="384" t="str">
        <f t="shared" si="42"/>
        <v> </v>
      </c>
      <c r="M147" s="383" t="str">
        <f t="shared" si="43"/>
        <v> </v>
      </c>
      <c r="N147" s="462" t="s">
        <v>563</v>
      </c>
      <c r="O147" s="250" t="s">
        <v>3</v>
      </c>
      <c r="P147" s="205"/>
      <c r="Q147" s="205" t="s">
        <v>3</v>
      </c>
      <c r="R147" s="205" t="s">
        <v>3</v>
      </c>
      <c r="S147" s="205" t="s">
        <v>3</v>
      </c>
      <c r="T147" s="205" t="s">
        <v>3</v>
      </c>
      <c r="U147" s="249"/>
      <c r="V147" s="233">
        <v>1</v>
      </c>
      <c r="W147" s="231">
        <v>2</v>
      </c>
      <c r="X147" s="231">
        <v>1</v>
      </c>
      <c r="Y147" s="232">
        <f>+V147+W147+X147</f>
        <v>4</v>
      </c>
      <c r="Z147" s="233"/>
      <c r="AA147" s="231" t="s">
        <v>3</v>
      </c>
      <c r="AB147" s="231"/>
      <c r="AC147" s="232"/>
    </row>
    <row r="148" spans="2:29" ht="21.75" customHeight="1">
      <c r="B148" s="402" t="s">
        <v>92</v>
      </c>
      <c r="C148" s="336"/>
      <c r="D148" s="327"/>
      <c r="E148" s="395" t="s">
        <v>3</v>
      </c>
      <c r="F148" s="336"/>
      <c r="G148" s="327"/>
      <c r="H148" s="327"/>
      <c r="I148" s="386"/>
      <c r="J148" s="385" t="str">
        <f t="shared" si="40"/>
        <v> </v>
      </c>
      <c r="K148" s="384" t="str">
        <f t="shared" si="41"/>
        <v> </v>
      </c>
      <c r="L148" s="384" t="str">
        <f t="shared" si="42"/>
        <v> </v>
      </c>
      <c r="M148" s="383" t="str">
        <f t="shared" si="43"/>
        <v> </v>
      </c>
      <c r="N148" s="466"/>
      <c r="O148" s="250"/>
      <c r="P148" s="205"/>
      <c r="Q148" s="205"/>
      <c r="R148" s="205"/>
      <c r="S148" s="205"/>
      <c r="T148" s="205"/>
      <c r="U148" s="249"/>
      <c r="V148" s="233"/>
      <c r="W148" s="231"/>
      <c r="X148" s="231"/>
      <c r="Y148" s="232"/>
      <c r="Z148" s="233"/>
      <c r="AA148" s="231"/>
      <c r="AB148" s="231"/>
      <c r="AC148" s="232"/>
    </row>
    <row r="149" spans="2:29" ht="21.75" customHeight="1">
      <c r="B149" s="418" t="s">
        <v>275</v>
      </c>
      <c r="C149" s="416"/>
      <c r="D149" s="415"/>
      <c r="E149" s="417" t="s">
        <v>3</v>
      </c>
      <c r="F149" s="416"/>
      <c r="G149" s="415"/>
      <c r="H149" s="415"/>
      <c r="I149" s="386"/>
      <c r="J149" s="385" t="str">
        <f t="shared" si="40"/>
        <v> </v>
      </c>
      <c r="K149" s="384" t="str">
        <f t="shared" si="41"/>
        <v> </v>
      </c>
      <c r="L149" s="384" t="str">
        <f t="shared" si="42"/>
        <v> </v>
      </c>
      <c r="M149" s="383" t="str">
        <f t="shared" si="43"/>
        <v> </v>
      </c>
      <c r="N149" s="468"/>
      <c r="O149" s="250"/>
      <c r="P149" s="205"/>
      <c r="Q149" s="205"/>
      <c r="R149" s="205"/>
      <c r="S149" s="205"/>
      <c r="T149" s="205"/>
      <c r="U149" s="249"/>
      <c r="V149" s="233"/>
      <c r="W149" s="231"/>
      <c r="X149" s="231"/>
      <c r="Y149" s="232"/>
      <c r="Z149" s="233"/>
      <c r="AA149" s="231"/>
      <c r="AB149" s="231"/>
      <c r="AC149" s="232"/>
    </row>
    <row r="150" spans="2:29" ht="42" customHeight="1">
      <c r="B150" s="418" t="s">
        <v>34</v>
      </c>
      <c r="C150" s="416" t="s">
        <v>3</v>
      </c>
      <c r="D150" s="415"/>
      <c r="E150" s="417"/>
      <c r="F150" s="416">
        <v>1</v>
      </c>
      <c r="G150" s="415">
        <v>2</v>
      </c>
      <c r="H150" s="415">
        <v>2</v>
      </c>
      <c r="I150" s="386">
        <f>H150+G150+F150</f>
        <v>5</v>
      </c>
      <c r="J150" s="385">
        <f t="shared" si="40"/>
      </c>
      <c r="K150" s="384" t="str">
        <f t="shared" si="41"/>
        <v>X</v>
      </c>
      <c r="L150" s="384" t="str">
        <f t="shared" si="42"/>
        <v> </v>
      </c>
      <c r="M150" s="383" t="str">
        <f t="shared" si="43"/>
        <v> </v>
      </c>
      <c r="N150" s="464" t="s">
        <v>449</v>
      </c>
      <c r="O150" s="250" t="s">
        <v>3</v>
      </c>
      <c r="P150" s="205"/>
      <c r="Q150" s="205" t="s">
        <v>3</v>
      </c>
      <c r="R150" s="205"/>
      <c r="S150" s="205"/>
      <c r="T150" s="205"/>
      <c r="U150" s="249"/>
      <c r="V150" s="233">
        <v>1</v>
      </c>
      <c r="W150" s="231">
        <v>2</v>
      </c>
      <c r="X150" s="231">
        <v>1</v>
      </c>
      <c r="Y150" s="232">
        <f>+V150+W150+X150</f>
        <v>4</v>
      </c>
      <c r="Z150" s="233"/>
      <c r="AA150" s="231" t="s">
        <v>3</v>
      </c>
      <c r="AB150" s="231"/>
      <c r="AC150" s="232"/>
    </row>
    <row r="151" spans="2:29" ht="46.5" customHeight="1">
      <c r="B151" s="418" t="s">
        <v>108</v>
      </c>
      <c r="C151" s="416" t="s">
        <v>3</v>
      </c>
      <c r="D151" s="415"/>
      <c r="E151" s="417"/>
      <c r="F151" s="416">
        <v>2</v>
      </c>
      <c r="G151" s="415">
        <v>2</v>
      </c>
      <c r="H151" s="415">
        <v>1</v>
      </c>
      <c r="I151" s="386">
        <f>H151+G151+F151</f>
        <v>5</v>
      </c>
      <c r="J151" s="385">
        <f t="shared" si="40"/>
      </c>
      <c r="K151" s="384" t="str">
        <f t="shared" si="41"/>
        <v>X</v>
      </c>
      <c r="L151" s="384" t="str">
        <f t="shared" si="42"/>
        <v> </v>
      </c>
      <c r="M151" s="383" t="str">
        <f t="shared" si="43"/>
        <v> </v>
      </c>
      <c r="N151" s="468" t="s">
        <v>373</v>
      </c>
      <c r="O151" s="250" t="s">
        <v>3</v>
      </c>
      <c r="P151" s="205"/>
      <c r="Q151" s="205" t="s">
        <v>3</v>
      </c>
      <c r="R151" s="205"/>
      <c r="S151" s="205"/>
      <c r="T151" s="205" t="s">
        <v>3</v>
      </c>
      <c r="U151" s="249"/>
      <c r="V151" s="233">
        <v>2</v>
      </c>
      <c r="W151" s="231">
        <v>1</v>
      </c>
      <c r="X151" s="231">
        <v>1</v>
      </c>
      <c r="Y151" s="232">
        <f>+V151+W151+X151</f>
        <v>4</v>
      </c>
      <c r="Z151" s="233"/>
      <c r="AA151" s="231" t="s">
        <v>3</v>
      </c>
      <c r="AB151" s="231"/>
      <c r="AC151" s="232"/>
    </row>
    <row r="152" spans="2:29" ht="84" customHeight="1">
      <c r="B152" s="418" t="s">
        <v>109</v>
      </c>
      <c r="C152" s="416" t="s">
        <v>3</v>
      </c>
      <c r="D152" s="415"/>
      <c r="E152" s="417"/>
      <c r="F152" s="416">
        <v>1</v>
      </c>
      <c r="G152" s="415">
        <v>6</v>
      </c>
      <c r="H152" s="415">
        <v>2</v>
      </c>
      <c r="I152" s="386">
        <f>H152+G152+F152</f>
        <v>9</v>
      </c>
      <c r="J152" s="385">
        <f t="shared" si="40"/>
      </c>
      <c r="K152" s="384">
        <f t="shared" si="41"/>
      </c>
      <c r="L152" s="384">
        <f t="shared" si="42"/>
      </c>
      <c r="M152" s="383" t="str">
        <f t="shared" si="43"/>
        <v>X</v>
      </c>
      <c r="N152" s="464" t="s">
        <v>374</v>
      </c>
      <c r="O152" s="250" t="s">
        <v>3</v>
      </c>
      <c r="P152" s="205"/>
      <c r="Q152" s="205" t="s">
        <v>3</v>
      </c>
      <c r="R152" s="205"/>
      <c r="S152" s="205" t="s">
        <v>3</v>
      </c>
      <c r="T152" s="205" t="s">
        <v>3</v>
      </c>
      <c r="U152" s="249"/>
      <c r="V152" s="233">
        <v>1</v>
      </c>
      <c r="W152" s="231">
        <v>6</v>
      </c>
      <c r="X152" s="231">
        <v>1</v>
      </c>
      <c r="Y152" s="232">
        <f>+V152+W152+X152</f>
        <v>8</v>
      </c>
      <c r="Z152" s="233"/>
      <c r="AA152" s="231"/>
      <c r="AB152" s="231" t="s">
        <v>3</v>
      </c>
      <c r="AC152" s="232"/>
    </row>
    <row r="153" spans="2:29" ht="78" customHeight="1" thickBot="1">
      <c r="B153" s="414" t="s">
        <v>110</v>
      </c>
      <c r="C153" s="337" t="s">
        <v>3</v>
      </c>
      <c r="D153" s="331"/>
      <c r="E153" s="372"/>
      <c r="F153" s="337">
        <v>1</v>
      </c>
      <c r="G153" s="331">
        <v>4</v>
      </c>
      <c r="H153" s="331">
        <v>1</v>
      </c>
      <c r="I153" s="340">
        <f>H153+G153+F153</f>
        <v>6</v>
      </c>
      <c r="J153" s="371">
        <f t="shared" si="40"/>
      </c>
      <c r="K153" s="370">
        <f t="shared" si="41"/>
      </c>
      <c r="L153" s="370" t="str">
        <f t="shared" si="42"/>
        <v>X</v>
      </c>
      <c r="M153" s="369" t="str">
        <f t="shared" si="43"/>
        <v> </v>
      </c>
      <c r="N153" s="366" t="s">
        <v>450</v>
      </c>
      <c r="O153" s="207" t="s">
        <v>3</v>
      </c>
      <c r="P153" s="165"/>
      <c r="Q153" s="165" t="s">
        <v>3</v>
      </c>
      <c r="R153" s="165"/>
      <c r="S153" s="165"/>
      <c r="T153" s="165"/>
      <c r="U153" s="284" t="s">
        <v>3</v>
      </c>
      <c r="V153" s="237">
        <v>1</v>
      </c>
      <c r="W153" s="235">
        <v>2</v>
      </c>
      <c r="X153" s="235">
        <v>1</v>
      </c>
      <c r="Y153" s="236">
        <f>SUM(V153:X153)</f>
        <v>4</v>
      </c>
      <c r="Z153" s="237"/>
      <c r="AA153" s="235" t="s">
        <v>3</v>
      </c>
      <c r="AB153" s="235"/>
      <c r="AC153" s="236"/>
    </row>
    <row r="154" spans="2:29" ht="21.75" customHeight="1" thickBot="1">
      <c r="B154" s="108"/>
      <c r="C154" s="108"/>
      <c r="D154" s="108"/>
      <c r="E154" s="108"/>
      <c r="F154" s="108"/>
      <c r="G154" s="108"/>
      <c r="H154" s="773" t="s">
        <v>22</v>
      </c>
      <c r="I154" s="775"/>
      <c r="J154" s="368"/>
      <c r="K154" s="350"/>
      <c r="L154" s="367"/>
      <c r="M154" s="352" t="s">
        <v>3</v>
      </c>
      <c r="N154" s="348"/>
      <c r="X154" s="773" t="s">
        <v>22</v>
      </c>
      <c r="Y154" s="775"/>
      <c r="Z154" s="368"/>
      <c r="AA154" s="350"/>
      <c r="AB154" s="367" t="s">
        <v>3</v>
      </c>
      <c r="AC154" s="352"/>
    </row>
    <row r="155" spans="2:14" ht="21.75" customHeight="1" thickBot="1">
      <c r="B155" s="108"/>
      <c r="C155" s="108"/>
      <c r="D155" s="108"/>
      <c r="E155" s="108"/>
      <c r="F155" s="108"/>
      <c r="G155" s="108"/>
      <c r="H155" s="110"/>
      <c r="I155" s="110"/>
      <c r="J155" s="105"/>
      <c r="K155" s="105"/>
      <c r="L155" s="105"/>
      <c r="M155" s="105"/>
      <c r="N155" s="348"/>
    </row>
    <row r="156" spans="6:29" ht="26.25" customHeight="1" thickBot="1">
      <c r="F156" s="788" t="s">
        <v>14</v>
      </c>
      <c r="G156" s="789"/>
      <c r="H156" s="789"/>
      <c r="I156" s="790"/>
      <c r="J156" s="788" t="s">
        <v>15</v>
      </c>
      <c r="K156" s="789"/>
      <c r="L156" s="789"/>
      <c r="M156" s="790"/>
      <c r="O156" s="784" t="s">
        <v>168</v>
      </c>
      <c r="P156" s="785"/>
      <c r="Q156" s="785"/>
      <c r="R156" s="785"/>
      <c r="S156" s="785"/>
      <c r="T156" s="785"/>
      <c r="U156" s="785"/>
      <c r="V156" s="741" t="s">
        <v>262</v>
      </c>
      <c r="W156" s="742"/>
      <c r="X156" s="742"/>
      <c r="Y156" s="743"/>
      <c r="Z156" s="741" t="s">
        <v>15</v>
      </c>
      <c r="AA156" s="742"/>
      <c r="AB156" s="742"/>
      <c r="AC156" s="743"/>
    </row>
    <row r="157" spans="2:29" ht="44.25" customHeight="1" thickBot="1">
      <c r="B157" s="111" t="s">
        <v>16</v>
      </c>
      <c r="C157" s="113" t="s">
        <v>13</v>
      </c>
      <c r="D157" s="115" t="s">
        <v>12</v>
      </c>
      <c r="E157" s="114" t="s">
        <v>11</v>
      </c>
      <c r="F157" s="113" t="s">
        <v>20</v>
      </c>
      <c r="G157" s="115" t="s">
        <v>10</v>
      </c>
      <c r="H157" s="112" t="s">
        <v>9</v>
      </c>
      <c r="I157" s="114" t="s">
        <v>19</v>
      </c>
      <c r="J157" s="113" t="s">
        <v>4</v>
      </c>
      <c r="K157" s="115" t="s">
        <v>5</v>
      </c>
      <c r="L157" s="115" t="s">
        <v>6</v>
      </c>
      <c r="M157" s="114" t="s">
        <v>7</v>
      </c>
      <c r="N157" s="111" t="s">
        <v>8</v>
      </c>
      <c r="O157" s="487" t="s">
        <v>205</v>
      </c>
      <c r="P157" s="488" t="s">
        <v>162</v>
      </c>
      <c r="Q157" s="488" t="s">
        <v>343</v>
      </c>
      <c r="R157" s="489" t="s">
        <v>164</v>
      </c>
      <c r="S157" s="489" t="s">
        <v>165</v>
      </c>
      <c r="T157" s="489" t="s">
        <v>166</v>
      </c>
      <c r="U157" s="488" t="s">
        <v>167</v>
      </c>
      <c r="V157" s="5" t="s">
        <v>20</v>
      </c>
      <c r="W157" s="6" t="s">
        <v>10</v>
      </c>
      <c r="X157" s="8" t="s">
        <v>9</v>
      </c>
      <c r="Y157" s="7" t="s">
        <v>19</v>
      </c>
      <c r="Z157" s="5" t="s">
        <v>4</v>
      </c>
      <c r="AA157" s="6" t="s">
        <v>5</v>
      </c>
      <c r="AB157" s="6" t="s">
        <v>6</v>
      </c>
      <c r="AC157" s="7" t="s">
        <v>7</v>
      </c>
    </row>
    <row r="158" spans="2:29" ht="21.75" customHeight="1" thickBot="1">
      <c r="B158" s="779" t="s">
        <v>290</v>
      </c>
      <c r="C158" s="780"/>
      <c r="D158" s="780"/>
      <c r="E158" s="780"/>
      <c r="F158" s="780"/>
      <c r="G158" s="780"/>
      <c r="H158" s="780"/>
      <c r="I158" s="780"/>
      <c r="J158" s="780"/>
      <c r="K158" s="780"/>
      <c r="L158" s="780"/>
      <c r="M158" s="780"/>
      <c r="N158" s="780"/>
      <c r="O158" s="771"/>
      <c r="P158" s="771"/>
      <c r="Q158" s="771"/>
      <c r="R158" s="771"/>
      <c r="S158" s="771"/>
      <c r="T158" s="771"/>
      <c r="U158" s="771"/>
      <c r="V158" s="771"/>
      <c r="W158" s="771"/>
      <c r="X158" s="771"/>
      <c r="Y158" s="771"/>
      <c r="Z158" s="771"/>
      <c r="AA158" s="771"/>
      <c r="AB158" s="771"/>
      <c r="AC158" s="772"/>
    </row>
    <row r="159" spans="2:29" ht="59.25" customHeight="1">
      <c r="B159" s="403" t="s">
        <v>41</v>
      </c>
      <c r="C159" s="385" t="s">
        <v>3</v>
      </c>
      <c r="D159" s="387"/>
      <c r="E159" s="388"/>
      <c r="F159" s="385">
        <v>1</v>
      </c>
      <c r="G159" s="387">
        <v>2</v>
      </c>
      <c r="H159" s="387">
        <v>1</v>
      </c>
      <c r="I159" s="386">
        <f>H159+G159+F159</f>
        <v>4</v>
      </c>
      <c r="J159" s="385">
        <f>IF($I159&gt;0,(IF($I159&lt;4,"X",""))," ")</f>
      </c>
      <c r="K159" s="384" t="str">
        <f>IF($I159&gt;3,(IF($I159&lt;6,"X",""))," ")</f>
        <v>X</v>
      </c>
      <c r="L159" s="384" t="str">
        <f>IF($I159&gt;5,(IF($I159&lt;8,"X",""))," ")</f>
        <v> </v>
      </c>
      <c r="M159" s="383" t="str">
        <f>IF($I159&gt;7,(IF($I159&lt;12,"X",""))," ")</f>
        <v> </v>
      </c>
      <c r="N159" s="462" t="s">
        <v>554</v>
      </c>
      <c r="O159" s="206" t="s">
        <v>3</v>
      </c>
      <c r="P159" s="162"/>
      <c r="Q159" s="162" t="s">
        <v>3</v>
      </c>
      <c r="R159" s="162"/>
      <c r="S159" s="162" t="s">
        <v>3</v>
      </c>
      <c r="T159" s="162" t="s">
        <v>3</v>
      </c>
      <c r="U159" s="324"/>
      <c r="V159" s="274">
        <v>1</v>
      </c>
      <c r="W159" s="272">
        <v>2</v>
      </c>
      <c r="X159" s="272">
        <v>1</v>
      </c>
      <c r="Y159" s="275">
        <f>SUM(V159:X159)</f>
        <v>4</v>
      </c>
      <c r="Z159" s="274"/>
      <c r="AA159" s="272" t="s">
        <v>3</v>
      </c>
      <c r="AB159" s="272"/>
      <c r="AC159" s="275"/>
    </row>
    <row r="160" spans="2:29" ht="59.25" customHeight="1">
      <c r="B160" s="403" t="s">
        <v>328</v>
      </c>
      <c r="C160" s="385" t="s">
        <v>3</v>
      </c>
      <c r="D160" s="387"/>
      <c r="E160" s="388"/>
      <c r="F160" s="385">
        <v>2</v>
      </c>
      <c r="G160" s="387">
        <v>2</v>
      </c>
      <c r="H160" s="387">
        <v>1</v>
      </c>
      <c r="I160" s="386">
        <f>H160+G160+F160</f>
        <v>5</v>
      </c>
      <c r="J160" s="385">
        <f>IF($I160&gt;0,(IF($I160&lt;4,"X",""))," ")</f>
      </c>
      <c r="K160" s="384" t="s">
        <v>3</v>
      </c>
      <c r="L160" s="384"/>
      <c r="M160" s="383" t="str">
        <f>IF($I160&gt;7,(IF($I160&lt;12,"X",""))," ")</f>
        <v> </v>
      </c>
      <c r="N160" s="462" t="s">
        <v>375</v>
      </c>
      <c r="O160" s="250" t="s">
        <v>3</v>
      </c>
      <c r="P160" s="205"/>
      <c r="Q160" s="205" t="s">
        <v>3</v>
      </c>
      <c r="R160" s="205"/>
      <c r="S160" s="205"/>
      <c r="T160" s="205" t="s">
        <v>3</v>
      </c>
      <c r="U160" s="249"/>
      <c r="V160" s="233">
        <v>1</v>
      </c>
      <c r="W160" s="231">
        <v>2</v>
      </c>
      <c r="X160" s="231">
        <v>1</v>
      </c>
      <c r="Y160" s="232">
        <f>SUM(V160:X160)</f>
        <v>4</v>
      </c>
      <c r="Z160" s="233"/>
      <c r="AA160" s="231" t="s">
        <v>3</v>
      </c>
      <c r="AB160" s="231"/>
      <c r="AC160" s="232"/>
    </row>
    <row r="161" spans="2:29" ht="59.25" customHeight="1">
      <c r="B161" s="403" t="s">
        <v>225</v>
      </c>
      <c r="C161" s="385" t="s">
        <v>3</v>
      </c>
      <c r="D161" s="387"/>
      <c r="E161" s="388"/>
      <c r="F161" s="385">
        <v>2</v>
      </c>
      <c r="G161" s="387">
        <v>4</v>
      </c>
      <c r="H161" s="387">
        <v>1</v>
      </c>
      <c r="I161" s="386">
        <f>H161+G161+F161</f>
        <v>7</v>
      </c>
      <c r="J161" s="385">
        <f>IF($I161&gt;0,(IF($I161&lt;4,"X",""))," ")</f>
      </c>
      <c r="K161" s="384">
        <f>IF($I161&gt;3,(IF($I161&lt;6,"X",""))," ")</f>
      </c>
      <c r="L161" s="384" t="str">
        <f>IF($I161&gt;5,(IF($I161&lt;8,"X",""))," ")</f>
        <v>X</v>
      </c>
      <c r="M161" s="383" t="str">
        <f>IF($I161&gt;7,(IF($I161&lt;12,"X",""))," ")</f>
        <v> </v>
      </c>
      <c r="N161" s="462" t="s">
        <v>555</v>
      </c>
      <c r="O161" s="250" t="s">
        <v>3</v>
      </c>
      <c r="P161" s="205"/>
      <c r="Q161" s="205" t="s">
        <v>3</v>
      </c>
      <c r="R161" s="205"/>
      <c r="S161" s="205" t="s">
        <v>3</v>
      </c>
      <c r="T161" s="205" t="s">
        <v>350</v>
      </c>
      <c r="U161" s="249"/>
      <c r="V161" s="233">
        <v>2</v>
      </c>
      <c r="W161" s="231">
        <v>1</v>
      </c>
      <c r="X161" s="231">
        <v>1</v>
      </c>
      <c r="Y161" s="232">
        <f>SUM(V161:X161)</f>
        <v>4</v>
      </c>
      <c r="Z161" s="233"/>
      <c r="AA161" s="231" t="s">
        <v>3</v>
      </c>
      <c r="AB161" s="231"/>
      <c r="AC161" s="232"/>
    </row>
    <row r="162" spans="2:29" ht="35.25" customHeight="1" thickBot="1">
      <c r="B162" s="413" t="s">
        <v>496</v>
      </c>
      <c r="C162" s="371"/>
      <c r="D162" s="357"/>
      <c r="E162" s="412" t="s">
        <v>3</v>
      </c>
      <c r="F162" s="371"/>
      <c r="G162" s="357"/>
      <c r="H162" s="357"/>
      <c r="I162" s="411"/>
      <c r="J162" s="371" t="str">
        <f>IF($I162&gt;0,(IF($I162&lt;4,"X",""))," ")</f>
        <v> </v>
      </c>
      <c r="K162" s="370" t="str">
        <f>IF($I162&gt;3,(IF($I162&lt;6,"X",""))," ")</f>
        <v> </v>
      </c>
      <c r="L162" s="370" t="str">
        <f>IF($I162&gt;5,(IF($I162&lt;8,"X",""))," ")</f>
        <v> </v>
      </c>
      <c r="M162" s="369" t="str">
        <f>IF($I162&gt;7,(IF($I162&lt;12,"X",""))," ")</f>
        <v> </v>
      </c>
      <c r="N162" s="469"/>
      <c r="O162" s="207"/>
      <c r="P162" s="165"/>
      <c r="Q162" s="165"/>
      <c r="R162" s="165"/>
      <c r="S162" s="165"/>
      <c r="T162" s="165"/>
      <c r="U162" s="284"/>
      <c r="V162" s="237"/>
      <c r="W162" s="235"/>
      <c r="X162" s="235"/>
      <c r="Y162" s="236"/>
      <c r="Z162" s="237"/>
      <c r="AA162" s="235"/>
      <c r="AB162" s="235"/>
      <c r="AC162" s="236"/>
    </row>
    <row r="163" spans="2:29" ht="21.75" customHeight="1" thickBot="1">
      <c r="B163" s="108"/>
      <c r="C163" s="108"/>
      <c r="D163" s="108"/>
      <c r="E163" s="108"/>
      <c r="F163" s="108"/>
      <c r="G163" s="108"/>
      <c r="H163" s="773" t="s">
        <v>22</v>
      </c>
      <c r="I163" s="775"/>
      <c r="J163" s="368"/>
      <c r="K163" s="350"/>
      <c r="L163" s="367" t="s">
        <v>3</v>
      </c>
      <c r="M163" s="352"/>
      <c r="N163" s="348"/>
      <c r="X163" s="773" t="s">
        <v>22</v>
      </c>
      <c r="Y163" s="775"/>
      <c r="Z163" s="368"/>
      <c r="AA163" s="350" t="s">
        <v>3</v>
      </c>
      <c r="AB163" s="367"/>
      <c r="AC163" s="352"/>
    </row>
    <row r="164" spans="2:14" ht="21.75" customHeight="1" thickBot="1">
      <c r="B164" s="108"/>
      <c r="C164" s="108"/>
      <c r="D164" s="108"/>
      <c r="E164" s="108"/>
      <c r="F164" s="108"/>
      <c r="G164" s="108"/>
      <c r="H164" s="110"/>
      <c r="I164" s="110"/>
      <c r="J164" s="105"/>
      <c r="K164" s="105"/>
      <c r="L164" s="105"/>
      <c r="M164" s="105"/>
      <c r="N164" s="348"/>
    </row>
    <row r="165" spans="6:29" ht="26.25" customHeight="1" thickBot="1">
      <c r="F165" s="788" t="s">
        <v>14</v>
      </c>
      <c r="G165" s="789"/>
      <c r="H165" s="789"/>
      <c r="I165" s="790"/>
      <c r="J165" s="788" t="s">
        <v>15</v>
      </c>
      <c r="K165" s="789"/>
      <c r="L165" s="789"/>
      <c r="M165" s="790"/>
      <c r="O165" s="784" t="s">
        <v>168</v>
      </c>
      <c r="P165" s="785"/>
      <c r="Q165" s="785"/>
      <c r="R165" s="785"/>
      <c r="S165" s="785"/>
      <c r="T165" s="785"/>
      <c r="U165" s="785"/>
      <c r="V165" s="741" t="s">
        <v>262</v>
      </c>
      <c r="W165" s="742"/>
      <c r="X165" s="742"/>
      <c r="Y165" s="743"/>
      <c r="Z165" s="741" t="s">
        <v>15</v>
      </c>
      <c r="AA165" s="742"/>
      <c r="AB165" s="742"/>
      <c r="AC165" s="743"/>
    </row>
    <row r="166" spans="2:29" ht="44.25" customHeight="1" thickBot="1">
      <c r="B166" s="111" t="s">
        <v>16</v>
      </c>
      <c r="C166" s="113" t="s">
        <v>13</v>
      </c>
      <c r="D166" s="115" t="s">
        <v>12</v>
      </c>
      <c r="E166" s="114" t="s">
        <v>11</v>
      </c>
      <c r="F166" s="113" t="s">
        <v>20</v>
      </c>
      <c r="G166" s="115" t="s">
        <v>10</v>
      </c>
      <c r="H166" s="112" t="s">
        <v>9</v>
      </c>
      <c r="I166" s="114" t="s">
        <v>19</v>
      </c>
      <c r="J166" s="113" t="s">
        <v>4</v>
      </c>
      <c r="K166" s="115" t="s">
        <v>5</v>
      </c>
      <c r="L166" s="115" t="s">
        <v>6</v>
      </c>
      <c r="M166" s="114" t="s">
        <v>7</v>
      </c>
      <c r="N166" s="111" t="s">
        <v>8</v>
      </c>
      <c r="O166" s="487" t="s">
        <v>205</v>
      </c>
      <c r="P166" s="488" t="s">
        <v>162</v>
      </c>
      <c r="Q166" s="488" t="s">
        <v>343</v>
      </c>
      <c r="R166" s="489" t="s">
        <v>164</v>
      </c>
      <c r="S166" s="489" t="s">
        <v>165</v>
      </c>
      <c r="T166" s="489" t="s">
        <v>166</v>
      </c>
      <c r="U166" s="488" t="s">
        <v>167</v>
      </c>
      <c r="V166" s="5" t="s">
        <v>20</v>
      </c>
      <c r="W166" s="6" t="s">
        <v>10</v>
      </c>
      <c r="X166" s="8" t="s">
        <v>9</v>
      </c>
      <c r="Y166" s="7" t="s">
        <v>19</v>
      </c>
      <c r="Z166" s="5" t="s">
        <v>4</v>
      </c>
      <c r="AA166" s="6" t="s">
        <v>5</v>
      </c>
      <c r="AB166" s="6" t="s">
        <v>6</v>
      </c>
      <c r="AC166" s="7" t="s">
        <v>7</v>
      </c>
    </row>
    <row r="167" spans="2:29" ht="21.75" customHeight="1" thickBot="1">
      <c r="B167" s="779" t="s">
        <v>257</v>
      </c>
      <c r="C167" s="780"/>
      <c r="D167" s="780"/>
      <c r="E167" s="780"/>
      <c r="F167" s="780"/>
      <c r="G167" s="780"/>
      <c r="H167" s="780"/>
      <c r="I167" s="780"/>
      <c r="J167" s="780"/>
      <c r="K167" s="780"/>
      <c r="L167" s="780"/>
      <c r="M167" s="780"/>
      <c r="N167" s="780"/>
      <c r="O167" s="771"/>
      <c r="P167" s="771"/>
      <c r="Q167" s="771"/>
      <c r="R167" s="771"/>
      <c r="S167" s="771"/>
      <c r="T167" s="771"/>
      <c r="U167" s="771"/>
      <c r="V167" s="771"/>
      <c r="W167" s="771"/>
      <c r="X167" s="771"/>
      <c r="Y167" s="771"/>
      <c r="Z167" s="771"/>
      <c r="AA167" s="771"/>
      <c r="AB167" s="771"/>
      <c r="AC167" s="772"/>
    </row>
    <row r="168" spans="2:29" ht="41.25" customHeight="1">
      <c r="B168" s="403" t="s">
        <v>43</v>
      </c>
      <c r="C168" s="385" t="s">
        <v>3</v>
      </c>
      <c r="D168" s="387"/>
      <c r="E168" s="388"/>
      <c r="F168" s="385">
        <v>1</v>
      </c>
      <c r="G168" s="387">
        <v>4</v>
      </c>
      <c r="H168" s="387">
        <v>2</v>
      </c>
      <c r="I168" s="386">
        <f>H168+G168+F168</f>
        <v>7</v>
      </c>
      <c r="J168" s="385">
        <f>IF($I168&gt;0,(IF($I168&lt;4,"X",""))," ")</f>
      </c>
      <c r="K168" s="384">
        <f>IF($I168&gt;3,(IF($I168&lt;6,"X",""))," ")</f>
      </c>
      <c r="L168" s="384" t="str">
        <f>IF($I168&gt;5,(IF($I168&lt;8,"X",""))," ")</f>
        <v>X</v>
      </c>
      <c r="M168" s="383" t="str">
        <f>IF($I168&gt;7,(IF($I168&lt;12,"X",""))," ")</f>
        <v> </v>
      </c>
      <c r="N168" s="462" t="s">
        <v>102</v>
      </c>
      <c r="O168" s="206" t="s">
        <v>3</v>
      </c>
      <c r="P168" s="162"/>
      <c r="Q168" s="162" t="s">
        <v>3</v>
      </c>
      <c r="R168" s="162"/>
      <c r="S168" s="162"/>
      <c r="T168" s="162" t="s">
        <v>3</v>
      </c>
      <c r="U168" s="324" t="s">
        <v>3</v>
      </c>
      <c r="V168" s="274">
        <v>1</v>
      </c>
      <c r="W168" s="272">
        <v>2</v>
      </c>
      <c r="X168" s="272">
        <v>1</v>
      </c>
      <c r="Y168" s="275">
        <f>SUM(V168:X168)</f>
        <v>4</v>
      </c>
      <c r="Z168" s="274"/>
      <c r="AA168" s="272" t="s">
        <v>3</v>
      </c>
      <c r="AB168" s="272"/>
      <c r="AC168" s="275"/>
    </row>
    <row r="169" spans="2:29" ht="60" customHeight="1" thickBot="1">
      <c r="B169" s="413" t="s">
        <v>497</v>
      </c>
      <c r="C169" s="371" t="s">
        <v>3</v>
      </c>
      <c r="D169" s="357"/>
      <c r="E169" s="412"/>
      <c r="F169" s="371">
        <v>1</v>
      </c>
      <c r="G169" s="357">
        <v>4</v>
      </c>
      <c r="H169" s="357">
        <v>1</v>
      </c>
      <c r="I169" s="411">
        <f>H169+G169+F169</f>
        <v>6</v>
      </c>
      <c r="J169" s="371">
        <f>IF($I169&gt;0,(IF($I169&lt;4,"X",""))," ")</f>
      </c>
      <c r="K169" s="370">
        <f>IF($I169&gt;3,(IF($I169&lt;6,"X",""))," ")</f>
      </c>
      <c r="L169" s="370" t="str">
        <f>IF($I169&gt;5,(IF($I169&lt;8,"X",""))," ")</f>
        <v>X</v>
      </c>
      <c r="M169" s="369" t="str">
        <f>IF($I169&gt;7,(IF($I169&lt;12,"X",""))," ")</f>
        <v> </v>
      </c>
      <c r="N169" s="469" t="s">
        <v>515</v>
      </c>
      <c r="O169" s="207" t="s">
        <v>3</v>
      </c>
      <c r="P169" s="165"/>
      <c r="Q169" s="165"/>
      <c r="R169" s="165"/>
      <c r="S169" s="165" t="s">
        <v>3</v>
      </c>
      <c r="T169" s="165" t="s">
        <v>3</v>
      </c>
      <c r="U169" s="284"/>
      <c r="V169" s="237">
        <v>1</v>
      </c>
      <c r="W169" s="235">
        <v>2</v>
      </c>
      <c r="X169" s="235">
        <v>1</v>
      </c>
      <c r="Y169" s="236">
        <f>SUM(V169:X169)</f>
        <v>4</v>
      </c>
      <c r="Z169" s="237"/>
      <c r="AA169" s="235" t="s">
        <v>3</v>
      </c>
      <c r="AB169" s="235"/>
      <c r="AC169" s="236"/>
    </row>
    <row r="170" spans="2:29" ht="21.75" customHeight="1" thickBot="1">
      <c r="B170" s="108"/>
      <c r="C170" s="108"/>
      <c r="D170" s="108"/>
      <c r="E170" s="108"/>
      <c r="F170" s="108"/>
      <c r="G170" s="108"/>
      <c r="H170" s="773" t="s">
        <v>22</v>
      </c>
      <c r="I170" s="775"/>
      <c r="J170" s="368"/>
      <c r="K170" s="350"/>
      <c r="L170" s="367" t="s">
        <v>3</v>
      </c>
      <c r="M170" s="352"/>
      <c r="N170" s="348"/>
      <c r="X170" s="773" t="s">
        <v>22</v>
      </c>
      <c r="Y170" s="775"/>
      <c r="Z170" s="368"/>
      <c r="AA170" s="350" t="s">
        <v>3</v>
      </c>
      <c r="AB170" s="367"/>
      <c r="AC170" s="352"/>
    </row>
    <row r="171" spans="2:14" ht="21.75" customHeight="1" thickBot="1">
      <c r="B171" s="108"/>
      <c r="C171" s="108"/>
      <c r="D171" s="108"/>
      <c r="E171" s="108"/>
      <c r="F171" s="108"/>
      <c r="G171" s="108"/>
      <c r="H171" s="110"/>
      <c r="I171" s="110"/>
      <c r="J171" s="105"/>
      <c r="K171" s="105"/>
      <c r="L171" s="105"/>
      <c r="M171" s="105"/>
      <c r="N171" s="348"/>
    </row>
    <row r="172" spans="6:29" ht="26.25" customHeight="1" thickBot="1">
      <c r="F172" s="788" t="s">
        <v>14</v>
      </c>
      <c r="G172" s="789"/>
      <c r="H172" s="789"/>
      <c r="I172" s="790"/>
      <c r="J172" s="788" t="s">
        <v>15</v>
      </c>
      <c r="K172" s="789"/>
      <c r="L172" s="789"/>
      <c r="M172" s="790"/>
      <c r="O172" s="784" t="s">
        <v>168</v>
      </c>
      <c r="P172" s="785"/>
      <c r="Q172" s="785"/>
      <c r="R172" s="785"/>
      <c r="S172" s="785"/>
      <c r="T172" s="785"/>
      <c r="U172" s="785"/>
      <c r="V172" s="741" t="s">
        <v>262</v>
      </c>
      <c r="W172" s="742"/>
      <c r="X172" s="742"/>
      <c r="Y172" s="743"/>
      <c r="Z172" s="741" t="s">
        <v>15</v>
      </c>
      <c r="AA172" s="742"/>
      <c r="AB172" s="742"/>
      <c r="AC172" s="743"/>
    </row>
    <row r="173" spans="2:29" ht="44.25" customHeight="1" thickBot="1">
      <c r="B173" s="111" t="s">
        <v>16</v>
      </c>
      <c r="C173" s="113" t="s">
        <v>13</v>
      </c>
      <c r="D173" s="115" t="s">
        <v>12</v>
      </c>
      <c r="E173" s="114" t="s">
        <v>11</v>
      </c>
      <c r="F173" s="113" t="s">
        <v>20</v>
      </c>
      <c r="G173" s="115" t="s">
        <v>10</v>
      </c>
      <c r="H173" s="112" t="s">
        <v>9</v>
      </c>
      <c r="I173" s="114" t="s">
        <v>19</v>
      </c>
      <c r="J173" s="113" t="s">
        <v>4</v>
      </c>
      <c r="K173" s="115" t="s">
        <v>5</v>
      </c>
      <c r="L173" s="115" t="s">
        <v>6</v>
      </c>
      <c r="M173" s="114" t="s">
        <v>7</v>
      </c>
      <c r="N173" s="111" t="s">
        <v>8</v>
      </c>
      <c r="O173" s="487" t="s">
        <v>205</v>
      </c>
      <c r="P173" s="488" t="s">
        <v>162</v>
      </c>
      <c r="Q173" s="488" t="s">
        <v>343</v>
      </c>
      <c r="R173" s="489" t="s">
        <v>164</v>
      </c>
      <c r="S173" s="489" t="s">
        <v>165</v>
      </c>
      <c r="T173" s="489" t="s">
        <v>166</v>
      </c>
      <c r="U173" s="488" t="s">
        <v>167</v>
      </c>
      <c r="V173" s="5" t="s">
        <v>20</v>
      </c>
      <c r="W173" s="6" t="s">
        <v>10</v>
      </c>
      <c r="X173" s="8" t="s">
        <v>9</v>
      </c>
      <c r="Y173" s="7" t="s">
        <v>19</v>
      </c>
      <c r="Z173" s="5" t="s">
        <v>4</v>
      </c>
      <c r="AA173" s="6" t="s">
        <v>5</v>
      </c>
      <c r="AB173" s="6" t="s">
        <v>6</v>
      </c>
      <c r="AC173" s="7" t="s">
        <v>7</v>
      </c>
    </row>
    <row r="174" spans="2:29" ht="21.75" customHeight="1" thickBot="1">
      <c r="B174" s="779" t="s">
        <v>258</v>
      </c>
      <c r="C174" s="780"/>
      <c r="D174" s="780"/>
      <c r="E174" s="780"/>
      <c r="F174" s="780"/>
      <c r="G174" s="780"/>
      <c r="H174" s="780"/>
      <c r="I174" s="780"/>
      <c r="J174" s="780"/>
      <c r="K174" s="780"/>
      <c r="L174" s="780"/>
      <c r="M174" s="780"/>
      <c r="N174" s="780"/>
      <c r="O174" s="771"/>
      <c r="P174" s="771"/>
      <c r="Q174" s="771"/>
      <c r="R174" s="771"/>
      <c r="S174" s="771"/>
      <c r="T174" s="771"/>
      <c r="U174" s="771"/>
      <c r="V174" s="771"/>
      <c r="W174" s="771"/>
      <c r="X174" s="771"/>
      <c r="Y174" s="771"/>
      <c r="Z174" s="771"/>
      <c r="AA174" s="771"/>
      <c r="AB174" s="771"/>
      <c r="AC174" s="772"/>
    </row>
    <row r="175" spans="2:29" ht="21.75" customHeight="1">
      <c r="B175" s="381" t="s">
        <v>45</v>
      </c>
      <c r="C175" s="385"/>
      <c r="D175" s="387"/>
      <c r="E175" s="388" t="s">
        <v>3</v>
      </c>
      <c r="F175" s="385"/>
      <c r="G175" s="387"/>
      <c r="H175" s="387"/>
      <c r="I175" s="386"/>
      <c r="J175" s="385" t="str">
        <f>IF($I175&gt;0,(IF($I175&lt;4,"X",""))," ")</f>
        <v> </v>
      </c>
      <c r="K175" s="384" t="str">
        <f>IF($I175&gt;3,(IF($I175&lt;6,"X",""))," ")</f>
        <v> </v>
      </c>
      <c r="L175" s="384" t="str">
        <f>IF($I175&gt;5,(IF($I175&lt;8,"X",""))," ")</f>
        <v> </v>
      </c>
      <c r="M175" s="383" t="str">
        <f>IF($I175&gt;7,(IF($I175&lt;12,"X",""))," ")</f>
        <v> </v>
      </c>
      <c r="N175" s="467"/>
      <c r="O175" s="206"/>
      <c r="P175" s="162"/>
      <c r="Q175" s="162"/>
      <c r="R175" s="162"/>
      <c r="S175" s="162"/>
      <c r="T175" s="162"/>
      <c r="U175" s="324"/>
      <c r="V175" s="274"/>
      <c r="W175" s="272"/>
      <c r="X175" s="272"/>
      <c r="Y175" s="275"/>
      <c r="Z175" s="274"/>
      <c r="AA175" s="272"/>
      <c r="AB175" s="272"/>
      <c r="AC175" s="275"/>
    </row>
    <row r="176" spans="1:29" s="404" customFormat="1" ht="74.25" customHeight="1" thickBot="1">
      <c r="A176" s="410"/>
      <c r="B176" s="405" t="s">
        <v>377</v>
      </c>
      <c r="C176" s="408" t="s">
        <v>3</v>
      </c>
      <c r="D176" s="358"/>
      <c r="E176" s="409"/>
      <c r="F176" s="408">
        <v>1</v>
      </c>
      <c r="G176" s="358">
        <v>4</v>
      </c>
      <c r="H176" s="358">
        <v>2</v>
      </c>
      <c r="I176" s="409">
        <f>H176+G176+F176</f>
        <v>7</v>
      </c>
      <c r="J176" s="408">
        <f>IF($I176&gt;0,(IF($I176&lt;4,"X",""))," ")</f>
      </c>
      <c r="K176" s="407">
        <f>IF($I176&gt;3,(IF($I176&lt;6,"X",""))," ")</f>
      </c>
      <c r="L176" s="407" t="str">
        <f>IF($I176&gt;5,(IF($I176&lt;8,"X",""))," ")</f>
        <v>X</v>
      </c>
      <c r="M176" s="406" t="str">
        <f>IF($I176&gt;7,(IF($I176&lt;12,"X",""))," ")</f>
        <v> </v>
      </c>
      <c r="N176" s="470" t="s">
        <v>378</v>
      </c>
      <c r="O176" s="207" t="s">
        <v>3</v>
      </c>
      <c r="P176" s="165"/>
      <c r="Q176" s="165" t="s">
        <v>3</v>
      </c>
      <c r="R176" s="165"/>
      <c r="S176" s="165"/>
      <c r="T176" s="165"/>
      <c r="U176" s="284"/>
      <c r="V176" s="237">
        <v>1</v>
      </c>
      <c r="W176" s="235">
        <v>4</v>
      </c>
      <c r="X176" s="235">
        <v>1</v>
      </c>
      <c r="Y176" s="236">
        <f>SUM(V176:X176)</f>
        <v>6</v>
      </c>
      <c r="Z176" s="237"/>
      <c r="AA176" s="235"/>
      <c r="AB176" s="235" t="s">
        <v>3</v>
      </c>
      <c r="AC176" s="236"/>
    </row>
    <row r="177" spans="1:32" s="102" customFormat="1" ht="21.75" customHeight="1" thickBot="1">
      <c r="A177" s="101"/>
      <c r="B177" s="108"/>
      <c r="C177" s="108"/>
      <c r="D177" s="108"/>
      <c r="E177" s="108"/>
      <c r="F177" s="108"/>
      <c r="G177" s="108"/>
      <c r="H177" s="773" t="s">
        <v>22</v>
      </c>
      <c r="I177" s="775"/>
      <c r="J177" s="368"/>
      <c r="K177" s="350"/>
      <c r="L177" s="367" t="s">
        <v>3</v>
      </c>
      <c r="M177" s="352"/>
      <c r="N177" s="348"/>
      <c r="O177" s="478"/>
      <c r="P177" s="478"/>
      <c r="Q177" s="478"/>
      <c r="R177" s="478"/>
      <c r="S177" s="478"/>
      <c r="T177" s="478"/>
      <c r="U177" s="478"/>
      <c r="V177" s="13"/>
      <c r="W177" s="13"/>
      <c r="X177" s="773" t="s">
        <v>22</v>
      </c>
      <c r="Y177" s="775"/>
      <c r="Z177" s="368"/>
      <c r="AA177" s="350"/>
      <c r="AB177" s="367" t="s">
        <v>3</v>
      </c>
      <c r="AC177" s="352"/>
      <c r="AD177" s="101"/>
      <c r="AE177" s="101"/>
      <c r="AF177" s="101"/>
    </row>
    <row r="178" spans="2:14" ht="21.75" customHeight="1" thickBot="1">
      <c r="B178" s="108"/>
      <c r="C178" s="108"/>
      <c r="D178" s="108"/>
      <c r="E178" s="108"/>
      <c r="F178" s="108"/>
      <c r="G178" s="108"/>
      <c r="H178" s="110"/>
      <c r="I178" s="110"/>
      <c r="J178" s="105"/>
      <c r="K178" s="105"/>
      <c r="L178" s="105"/>
      <c r="M178" s="105"/>
      <c r="N178" s="348"/>
    </row>
    <row r="179" spans="6:29" ht="26.25" customHeight="1" thickBot="1">
      <c r="F179" s="788" t="s">
        <v>14</v>
      </c>
      <c r="G179" s="789"/>
      <c r="H179" s="789"/>
      <c r="I179" s="790"/>
      <c r="J179" s="788" t="s">
        <v>15</v>
      </c>
      <c r="K179" s="789"/>
      <c r="L179" s="789"/>
      <c r="M179" s="790"/>
      <c r="O179" s="784" t="s">
        <v>168</v>
      </c>
      <c r="P179" s="785"/>
      <c r="Q179" s="785"/>
      <c r="R179" s="785"/>
      <c r="S179" s="785"/>
      <c r="T179" s="785"/>
      <c r="U179" s="785"/>
      <c r="V179" s="741" t="s">
        <v>262</v>
      </c>
      <c r="W179" s="742"/>
      <c r="X179" s="742"/>
      <c r="Y179" s="743"/>
      <c r="Z179" s="741" t="s">
        <v>15</v>
      </c>
      <c r="AA179" s="742"/>
      <c r="AB179" s="742"/>
      <c r="AC179" s="743"/>
    </row>
    <row r="180" spans="2:29" ht="44.25" customHeight="1" thickBot="1">
      <c r="B180" s="111" t="s">
        <v>16</v>
      </c>
      <c r="C180" s="113" t="s">
        <v>13</v>
      </c>
      <c r="D180" s="115" t="s">
        <v>12</v>
      </c>
      <c r="E180" s="114" t="s">
        <v>11</v>
      </c>
      <c r="F180" s="113" t="s">
        <v>20</v>
      </c>
      <c r="G180" s="115" t="s">
        <v>10</v>
      </c>
      <c r="H180" s="112" t="s">
        <v>9</v>
      </c>
      <c r="I180" s="114" t="s">
        <v>19</v>
      </c>
      <c r="J180" s="113" t="s">
        <v>4</v>
      </c>
      <c r="K180" s="115" t="s">
        <v>5</v>
      </c>
      <c r="L180" s="115" t="s">
        <v>6</v>
      </c>
      <c r="M180" s="114" t="s">
        <v>7</v>
      </c>
      <c r="N180" s="111" t="s">
        <v>8</v>
      </c>
      <c r="O180" s="487" t="s">
        <v>205</v>
      </c>
      <c r="P180" s="488" t="s">
        <v>162</v>
      </c>
      <c r="Q180" s="488" t="s">
        <v>343</v>
      </c>
      <c r="R180" s="489" t="s">
        <v>164</v>
      </c>
      <c r="S180" s="489" t="s">
        <v>165</v>
      </c>
      <c r="T180" s="489" t="s">
        <v>166</v>
      </c>
      <c r="U180" s="488" t="s">
        <v>167</v>
      </c>
      <c r="V180" s="5" t="s">
        <v>20</v>
      </c>
      <c r="W180" s="6" t="s">
        <v>10</v>
      </c>
      <c r="X180" s="8" t="s">
        <v>9</v>
      </c>
      <c r="Y180" s="7" t="s">
        <v>19</v>
      </c>
      <c r="Z180" s="5" t="s">
        <v>4</v>
      </c>
      <c r="AA180" s="6" t="s">
        <v>5</v>
      </c>
      <c r="AB180" s="6" t="s">
        <v>6</v>
      </c>
      <c r="AC180" s="7" t="s">
        <v>7</v>
      </c>
    </row>
    <row r="181" spans="2:29" ht="21.75" customHeight="1" thickBot="1">
      <c r="B181" s="779" t="s">
        <v>291</v>
      </c>
      <c r="C181" s="780"/>
      <c r="D181" s="780"/>
      <c r="E181" s="780"/>
      <c r="F181" s="780"/>
      <c r="G181" s="780"/>
      <c r="H181" s="780"/>
      <c r="I181" s="780"/>
      <c r="J181" s="780"/>
      <c r="K181" s="780"/>
      <c r="L181" s="780"/>
      <c r="M181" s="780"/>
      <c r="N181" s="780"/>
      <c r="O181" s="771"/>
      <c r="P181" s="771"/>
      <c r="Q181" s="771"/>
      <c r="R181" s="771"/>
      <c r="S181" s="771"/>
      <c r="T181" s="771"/>
      <c r="U181" s="771"/>
      <c r="V181" s="771"/>
      <c r="W181" s="771"/>
      <c r="X181" s="771"/>
      <c r="Y181" s="771"/>
      <c r="Z181" s="771"/>
      <c r="AA181" s="771"/>
      <c r="AB181" s="771"/>
      <c r="AC181" s="772"/>
    </row>
    <row r="182" spans="2:29" ht="70.5" customHeight="1">
      <c r="B182" s="403" t="s">
        <v>47</v>
      </c>
      <c r="C182" s="385" t="s">
        <v>3</v>
      </c>
      <c r="D182" s="387"/>
      <c r="E182" s="388"/>
      <c r="F182" s="385">
        <v>2</v>
      </c>
      <c r="G182" s="387">
        <v>2</v>
      </c>
      <c r="H182" s="387">
        <v>1</v>
      </c>
      <c r="I182" s="386">
        <f aca="true" t="shared" si="44" ref="I182:I187">H182+G182+F182</f>
        <v>5</v>
      </c>
      <c r="J182" s="385">
        <f>IF($I182&gt;0,(IF($I182&lt;4,"X",""))," ")</f>
      </c>
      <c r="K182" s="384" t="str">
        <f aca="true" t="shared" si="45" ref="K182:K187">IF($I182&gt;3,(IF($I182&lt;6,"X",""))," ")</f>
        <v>X</v>
      </c>
      <c r="L182" s="384" t="str">
        <f aca="true" t="shared" si="46" ref="L182:L187">IF($I182&gt;5,(IF($I182&lt;8,"X",""))," ")</f>
        <v> </v>
      </c>
      <c r="M182" s="383" t="str">
        <f aca="true" t="shared" si="47" ref="M182:M187">IF($I182&gt;7,(IF($I182&lt;12,"X",""))," ")</f>
        <v> </v>
      </c>
      <c r="N182" s="462" t="s">
        <v>379</v>
      </c>
      <c r="O182" s="206" t="s">
        <v>3</v>
      </c>
      <c r="P182" s="162"/>
      <c r="Q182" s="162" t="s">
        <v>3</v>
      </c>
      <c r="R182" s="162"/>
      <c r="S182" s="162"/>
      <c r="T182" s="162" t="s">
        <v>3</v>
      </c>
      <c r="U182" s="324"/>
      <c r="V182" s="274">
        <v>1</v>
      </c>
      <c r="W182" s="272">
        <v>2</v>
      </c>
      <c r="X182" s="272">
        <v>1</v>
      </c>
      <c r="Y182" s="275">
        <f aca="true" t="shared" si="48" ref="Y182:Y187">SUM(V182:X182)</f>
        <v>4</v>
      </c>
      <c r="Z182" s="274"/>
      <c r="AA182" s="272" t="s">
        <v>3</v>
      </c>
      <c r="AB182" s="272"/>
      <c r="AC182" s="275"/>
    </row>
    <row r="183" spans="2:29" ht="67.5" customHeight="1">
      <c r="B183" s="402" t="s">
        <v>327</v>
      </c>
      <c r="C183" s="336" t="s">
        <v>3</v>
      </c>
      <c r="D183" s="327"/>
      <c r="E183" s="395"/>
      <c r="F183" s="336">
        <v>1</v>
      </c>
      <c r="G183" s="327">
        <v>4</v>
      </c>
      <c r="H183" s="327">
        <v>1</v>
      </c>
      <c r="I183" s="339">
        <f t="shared" si="44"/>
        <v>6</v>
      </c>
      <c r="J183" s="385">
        <f>IF($I183&gt;0,(IF($I183&lt;4,"X",""))," ")</f>
      </c>
      <c r="K183" s="384">
        <f t="shared" si="45"/>
      </c>
      <c r="L183" s="384" t="str">
        <f t="shared" si="46"/>
        <v>X</v>
      </c>
      <c r="M183" s="383" t="str">
        <f t="shared" si="47"/>
        <v> </v>
      </c>
      <c r="N183" s="365" t="s">
        <v>453</v>
      </c>
      <c r="O183" s="250" t="s">
        <v>3</v>
      </c>
      <c r="P183" s="205"/>
      <c r="Q183" s="205" t="s">
        <v>3</v>
      </c>
      <c r="R183" s="205"/>
      <c r="S183" s="205"/>
      <c r="T183" s="205" t="s">
        <v>3</v>
      </c>
      <c r="U183" s="249"/>
      <c r="V183" s="233">
        <v>1</v>
      </c>
      <c r="W183" s="231">
        <v>1</v>
      </c>
      <c r="X183" s="231">
        <v>1</v>
      </c>
      <c r="Y183" s="232">
        <f t="shared" si="48"/>
        <v>3</v>
      </c>
      <c r="Z183" s="233" t="s">
        <v>3</v>
      </c>
      <c r="AA183" s="231"/>
      <c r="AB183" s="231"/>
      <c r="AC183" s="232"/>
    </row>
    <row r="184" spans="2:29" ht="50.25" customHeight="1">
      <c r="B184" s="402" t="s">
        <v>326</v>
      </c>
      <c r="C184" s="336" t="s">
        <v>3</v>
      </c>
      <c r="D184" s="327"/>
      <c r="E184" s="395"/>
      <c r="F184" s="336">
        <v>1</v>
      </c>
      <c r="G184" s="327">
        <v>2</v>
      </c>
      <c r="H184" s="327">
        <v>2</v>
      </c>
      <c r="I184" s="339">
        <f t="shared" si="44"/>
        <v>5</v>
      </c>
      <c r="J184" s="385"/>
      <c r="K184" s="384" t="str">
        <f t="shared" si="45"/>
        <v>X</v>
      </c>
      <c r="L184" s="384" t="str">
        <f t="shared" si="46"/>
        <v> </v>
      </c>
      <c r="M184" s="383" t="str">
        <f t="shared" si="47"/>
        <v> </v>
      </c>
      <c r="N184" s="365" t="s">
        <v>454</v>
      </c>
      <c r="O184" s="250" t="s">
        <v>3</v>
      </c>
      <c r="P184" s="205"/>
      <c r="Q184" s="205" t="s">
        <v>3</v>
      </c>
      <c r="R184" s="205"/>
      <c r="S184" s="205"/>
      <c r="T184" s="205" t="s">
        <v>3</v>
      </c>
      <c r="U184" s="249"/>
      <c r="V184" s="233">
        <v>1</v>
      </c>
      <c r="W184" s="231">
        <v>2</v>
      </c>
      <c r="X184" s="231">
        <v>1</v>
      </c>
      <c r="Y184" s="232">
        <f t="shared" si="48"/>
        <v>4</v>
      </c>
      <c r="Z184" s="233"/>
      <c r="AA184" s="231" t="s">
        <v>3</v>
      </c>
      <c r="AB184" s="231"/>
      <c r="AC184" s="232"/>
    </row>
    <row r="185" spans="2:29" ht="50.25" customHeight="1">
      <c r="B185" s="402" t="s">
        <v>325</v>
      </c>
      <c r="C185" s="336" t="s">
        <v>3</v>
      </c>
      <c r="D185" s="327"/>
      <c r="E185" s="395"/>
      <c r="F185" s="336">
        <v>1</v>
      </c>
      <c r="G185" s="327">
        <v>2</v>
      </c>
      <c r="H185" s="327">
        <v>2</v>
      </c>
      <c r="I185" s="339">
        <f t="shared" si="44"/>
        <v>5</v>
      </c>
      <c r="J185" s="385"/>
      <c r="K185" s="384" t="str">
        <f t="shared" si="45"/>
        <v>X</v>
      </c>
      <c r="L185" s="384" t="str">
        <f t="shared" si="46"/>
        <v> </v>
      </c>
      <c r="M185" s="383" t="str">
        <f t="shared" si="47"/>
        <v> </v>
      </c>
      <c r="N185" s="466" t="s">
        <v>380</v>
      </c>
      <c r="O185" s="250" t="s">
        <v>3</v>
      </c>
      <c r="P185" s="205"/>
      <c r="Q185" s="205" t="s">
        <v>3</v>
      </c>
      <c r="R185" s="205"/>
      <c r="S185" s="205"/>
      <c r="T185" s="205" t="s">
        <v>3</v>
      </c>
      <c r="U185" s="249"/>
      <c r="V185" s="233">
        <v>1</v>
      </c>
      <c r="W185" s="231">
        <v>2</v>
      </c>
      <c r="X185" s="231">
        <v>1</v>
      </c>
      <c r="Y185" s="232">
        <f t="shared" si="48"/>
        <v>4</v>
      </c>
      <c r="Z185" s="233"/>
      <c r="AA185" s="231" t="s">
        <v>3</v>
      </c>
      <c r="AB185" s="231"/>
      <c r="AC185" s="232"/>
    </row>
    <row r="186" spans="2:29" ht="50.25" customHeight="1">
      <c r="B186" s="402" t="s">
        <v>324</v>
      </c>
      <c r="C186" s="336" t="s">
        <v>3</v>
      </c>
      <c r="D186" s="327"/>
      <c r="E186" s="395"/>
      <c r="F186" s="336">
        <v>1</v>
      </c>
      <c r="G186" s="327">
        <v>2</v>
      </c>
      <c r="H186" s="327">
        <v>2</v>
      </c>
      <c r="I186" s="339">
        <f t="shared" si="44"/>
        <v>5</v>
      </c>
      <c r="J186" s="385"/>
      <c r="K186" s="384" t="str">
        <f t="shared" si="45"/>
        <v>X</v>
      </c>
      <c r="L186" s="384" t="str">
        <f t="shared" si="46"/>
        <v> </v>
      </c>
      <c r="M186" s="383" t="str">
        <f t="shared" si="47"/>
        <v> </v>
      </c>
      <c r="N186" s="365" t="s">
        <v>455</v>
      </c>
      <c r="O186" s="250" t="s">
        <v>3</v>
      </c>
      <c r="P186" s="205"/>
      <c r="Q186" s="205" t="s">
        <v>3</v>
      </c>
      <c r="R186" s="205"/>
      <c r="S186" s="205"/>
      <c r="T186" s="205" t="s">
        <v>3</v>
      </c>
      <c r="U186" s="249"/>
      <c r="V186" s="233">
        <v>1</v>
      </c>
      <c r="W186" s="231">
        <v>2</v>
      </c>
      <c r="X186" s="231">
        <v>1</v>
      </c>
      <c r="Y186" s="232">
        <f t="shared" si="48"/>
        <v>4</v>
      </c>
      <c r="Z186" s="233"/>
      <c r="AA186" s="231" t="s">
        <v>3</v>
      </c>
      <c r="AB186" s="231"/>
      <c r="AC186" s="232"/>
    </row>
    <row r="187" spans="2:29" ht="50.25" customHeight="1" thickBot="1">
      <c r="B187" s="390" t="s">
        <v>323</v>
      </c>
      <c r="C187" s="337" t="s">
        <v>3</v>
      </c>
      <c r="D187" s="331"/>
      <c r="E187" s="340"/>
      <c r="F187" s="337">
        <v>1</v>
      </c>
      <c r="G187" s="331">
        <v>2</v>
      </c>
      <c r="H187" s="331">
        <v>1</v>
      </c>
      <c r="I187" s="340">
        <f t="shared" si="44"/>
        <v>4</v>
      </c>
      <c r="J187" s="371">
        <f>IF($I187&gt;0,(IF($I187&lt;4,"X",""))," ")</f>
      </c>
      <c r="K187" s="370" t="str">
        <f t="shared" si="45"/>
        <v>X</v>
      </c>
      <c r="L187" s="370" t="str">
        <f t="shared" si="46"/>
        <v> </v>
      </c>
      <c r="M187" s="369" t="str">
        <f t="shared" si="47"/>
        <v> </v>
      </c>
      <c r="N187" s="473" t="s">
        <v>381</v>
      </c>
      <c r="O187" s="207" t="s">
        <v>3</v>
      </c>
      <c r="P187" s="165"/>
      <c r="Q187" s="165" t="s">
        <v>3</v>
      </c>
      <c r="R187" s="165"/>
      <c r="S187" s="165"/>
      <c r="T187" s="165"/>
      <c r="U187" s="284"/>
      <c r="V187" s="237">
        <v>1</v>
      </c>
      <c r="W187" s="235">
        <v>1</v>
      </c>
      <c r="X187" s="235">
        <v>1</v>
      </c>
      <c r="Y187" s="236">
        <f t="shared" si="48"/>
        <v>3</v>
      </c>
      <c r="Z187" s="237" t="s">
        <v>3</v>
      </c>
      <c r="AA187" s="235"/>
      <c r="AB187" s="235"/>
      <c r="AC187" s="236"/>
    </row>
    <row r="188" spans="2:29" ht="21.75" customHeight="1" thickBot="1">
      <c r="B188" s="108"/>
      <c r="C188" s="108"/>
      <c r="D188" s="108"/>
      <c r="E188" s="108"/>
      <c r="F188" s="108"/>
      <c r="G188" s="108"/>
      <c r="H188" s="773" t="s">
        <v>22</v>
      </c>
      <c r="I188" s="775"/>
      <c r="J188" s="368"/>
      <c r="K188" s="350"/>
      <c r="L188" s="367" t="s">
        <v>3</v>
      </c>
      <c r="M188" s="352"/>
      <c r="N188" s="348"/>
      <c r="X188" s="773" t="s">
        <v>22</v>
      </c>
      <c r="Y188" s="775"/>
      <c r="Z188" s="368"/>
      <c r="AA188" s="350" t="s">
        <v>3</v>
      </c>
      <c r="AB188" s="367"/>
      <c r="AC188" s="352"/>
    </row>
    <row r="189" spans="2:14" ht="21.75" customHeight="1" thickBot="1">
      <c r="B189" s="108"/>
      <c r="C189" s="108"/>
      <c r="D189" s="108"/>
      <c r="E189" s="108"/>
      <c r="F189" s="108"/>
      <c r="G189" s="108"/>
      <c r="H189" s="110"/>
      <c r="I189" s="110"/>
      <c r="J189" s="105"/>
      <c r="K189" s="105"/>
      <c r="L189" s="105"/>
      <c r="M189" s="105"/>
      <c r="N189" s="348"/>
    </row>
    <row r="190" spans="6:29" ht="26.25" customHeight="1" thickBot="1">
      <c r="F190" s="788" t="s">
        <v>14</v>
      </c>
      <c r="G190" s="789"/>
      <c r="H190" s="789"/>
      <c r="I190" s="790"/>
      <c r="J190" s="788" t="s">
        <v>15</v>
      </c>
      <c r="K190" s="789"/>
      <c r="L190" s="789"/>
      <c r="M190" s="790"/>
      <c r="O190" s="784" t="s">
        <v>168</v>
      </c>
      <c r="P190" s="785"/>
      <c r="Q190" s="785"/>
      <c r="R190" s="785"/>
      <c r="S190" s="785"/>
      <c r="T190" s="785"/>
      <c r="U190" s="785"/>
      <c r="V190" s="741" t="s">
        <v>262</v>
      </c>
      <c r="W190" s="742"/>
      <c r="X190" s="742"/>
      <c r="Y190" s="743"/>
      <c r="Z190" s="741" t="s">
        <v>15</v>
      </c>
      <c r="AA190" s="742"/>
      <c r="AB190" s="742"/>
      <c r="AC190" s="743"/>
    </row>
    <row r="191" spans="2:29" ht="44.25" customHeight="1" thickBot="1">
      <c r="B191" s="111" t="s">
        <v>16</v>
      </c>
      <c r="C191" s="113" t="s">
        <v>13</v>
      </c>
      <c r="D191" s="115" t="s">
        <v>12</v>
      </c>
      <c r="E191" s="114" t="s">
        <v>11</v>
      </c>
      <c r="F191" s="113" t="s">
        <v>20</v>
      </c>
      <c r="G191" s="115" t="s">
        <v>10</v>
      </c>
      <c r="H191" s="112" t="s">
        <v>9</v>
      </c>
      <c r="I191" s="114" t="s">
        <v>19</v>
      </c>
      <c r="J191" s="113" t="s">
        <v>4</v>
      </c>
      <c r="K191" s="115" t="s">
        <v>5</v>
      </c>
      <c r="L191" s="115" t="s">
        <v>6</v>
      </c>
      <c r="M191" s="114" t="s">
        <v>7</v>
      </c>
      <c r="N191" s="111" t="s">
        <v>8</v>
      </c>
      <c r="O191" s="487" t="s">
        <v>205</v>
      </c>
      <c r="P191" s="488" t="s">
        <v>162</v>
      </c>
      <c r="Q191" s="488" t="s">
        <v>343</v>
      </c>
      <c r="R191" s="489" t="s">
        <v>164</v>
      </c>
      <c r="S191" s="489" t="s">
        <v>165</v>
      </c>
      <c r="T191" s="489" t="s">
        <v>166</v>
      </c>
      <c r="U191" s="488" t="s">
        <v>167</v>
      </c>
      <c r="V191" s="5" t="s">
        <v>20</v>
      </c>
      <c r="W191" s="6" t="s">
        <v>10</v>
      </c>
      <c r="X191" s="8" t="s">
        <v>9</v>
      </c>
      <c r="Y191" s="7" t="s">
        <v>19</v>
      </c>
      <c r="Z191" s="5" t="s">
        <v>4</v>
      </c>
      <c r="AA191" s="6" t="s">
        <v>5</v>
      </c>
      <c r="AB191" s="6" t="s">
        <v>6</v>
      </c>
      <c r="AC191" s="7" t="s">
        <v>7</v>
      </c>
    </row>
    <row r="192" spans="2:29" ht="21.75" customHeight="1" thickBot="1">
      <c r="B192" s="779" t="s">
        <v>94</v>
      </c>
      <c r="C192" s="780"/>
      <c r="D192" s="780"/>
      <c r="E192" s="780"/>
      <c r="F192" s="780"/>
      <c r="G192" s="780"/>
      <c r="H192" s="780"/>
      <c r="I192" s="780"/>
      <c r="J192" s="780"/>
      <c r="K192" s="780"/>
      <c r="L192" s="780"/>
      <c r="M192" s="780"/>
      <c r="N192" s="780"/>
      <c r="O192" s="771"/>
      <c r="P192" s="771"/>
      <c r="Q192" s="771"/>
      <c r="R192" s="771"/>
      <c r="S192" s="771"/>
      <c r="T192" s="771"/>
      <c r="U192" s="771"/>
      <c r="V192" s="771"/>
      <c r="W192" s="771"/>
      <c r="X192" s="771"/>
      <c r="Y192" s="771"/>
      <c r="Z192" s="771"/>
      <c r="AA192" s="771"/>
      <c r="AB192" s="771"/>
      <c r="AC192" s="772"/>
    </row>
    <row r="193" spans="2:29" ht="57.75" customHeight="1">
      <c r="B193" s="401" t="s">
        <v>95</v>
      </c>
      <c r="C193" s="385" t="s">
        <v>3</v>
      </c>
      <c r="D193" s="387"/>
      <c r="E193" s="388"/>
      <c r="F193" s="385">
        <v>2</v>
      </c>
      <c r="G193" s="387">
        <v>4</v>
      </c>
      <c r="H193" s="387">
        <v>1</v>
      </c>
      <c r="I193" s="386">
        <f>H193+G193+F193</f>
        <v>7</v>
      </c>
      <c r="J193" s="385">
        <f>IF($I193&gt;0,(IF($I193&lt;4,"X",""))," ")</f>
      </c>
      <c r="K193" s="384">
        <f>IF($I193&gt;3,(IF($I193&lt;6,"X",""))," ")</f>
      </c>
      <c r="L193" s="384" t="str">
        <f>IF($I193&gt;5,(IF($I193&lt;8,"X",""))," ")</f>
        <v>X</v>
      </c>
      <c r="M193" s="383" t="str">
        <f>IF($I193&gt;7,(IF($I193&lt;12,"X",""))," ")</f>
        <v> </v>
      </c>
      <c r="N193" s="462" t="s">
        <v>498</v>
      </c>
      <c r="O193" s="206" t="s">
        <v>3</v>
      </c>
      <c r="P193" s="162"/>
      <c r="Q193" s="162" t="s">
        <v>3</v>
      </c>
      <c r="R193" s="162" t="s">
        <v>3</v>
      </c>
      <c r="S193" s="162"/>
      <c r="T193" s="162" t="s">
        <v>3</v>
      </c>
      <c r="U193" s="324"/>
      <c r="V193" s="274">
        <v>1</v>
      </c>
      <c r="W193" s="272">
        <v>2</v>
      </c>
      <c r="X193" s="272">
        <v>1</v>
      </c>
      <c r="Y193" s="275">
        <f>SUM(V193:X193)</f>
        <v>4</v>
      </c>
      <c r="Z193" s="274" t="s">
        <v>3</v>
      </c>
      <c r="AA193" s="272"/>
      <c r="AB193" s="272"/>
      <c r="AC193" s="275"/>
    </row>
    <row r="194" spans="2:29" ht="57.75" customHeight="1">
      <c r="B194" s="516" t="s">
        <v>529</v>
      </c>
      <c r="C194" s="441" t="s">
        <v>3</v>
      </c>
      <c r="D194" s="443"/>
      <c r="E194" s="517"/>
      <c r="F194" s="441">
        <v>1</v>
      </c>
      <c r="G194" s="443">
        <v>4</v>
      </c>
      <c r="H194" s="443">
        <v>1</v>
      </c>
      <c r="I194" s="442">
        <f>SUM(F194:H194)</f>
        <v>6</v>
      </c>
      <c r="J194" s="385">
        <f>IF($I194&gt;0,(IF($I194&lt;4,"X",""))," ")</f>
      </c>
      <c r="K194" s="384">
        <f>IF($I194&gt;3,(IF($I194&lt;6,"X",""))," ")</f>
      </c>
      <c r="L194" s="384" t="str">
        <f>IF($I194&gt;5,(IF($I194&lt;8,"X",""))," ")</f>
        <v>X</v>
      </c>
      <c r="M194" s="383" t="str">
        <f>IF($I194&gt;7,(IF($I194&lt;12,"X",""))," ")</f>
        <v> </v>
      </c>
      <c r="N194" s="348" t="s">
        <v>526</v>
      </c>
      <c r="O194" s="518" t="s">
        <v>3</v>
      </c>
      <c r="P194" s="519"/>
      <c r="Q194" s="519" t="s">
        <v>3</v>
      </c>
      <c r="R194" s="519"/>
      <c r="S194" s="519" t="s">
        <v>3</v>
      </c>
      <c r="T194" s="519" t="s">
        <v>3</v>
      </c>
      <c r="U194" s="520"/>
      <c r="V194" s="268">
        <v>1</v>
      </c>
      <c r="W194" s="266">
        <v>2</v>
      </c>
      <c r="X194" s="266">
        <v>1</v>
      </c>
      <c r="Y194" s="267">
        <f>SUM(V194:X194)</f>
        <v>4</v>
      </c>
      <c r="Z194" s="268"/>
      <c r="AA194" s="266" t="s">
        <v>3</v>
      </c>
      <c r="AB194" s="266"/>
      <c r="AC194" s="267"/>
    </row>
    <row r="195" spans="2:29" s="374" customFormat="1" ht="102.75" customHeight="1" thickBot="1">
      <c r="B195" s="400" t="s">
        <v>48</v>
      </c>
      <c r="C195" s="363" t="s">
        <v>3</v>
      </c>
      <c r="D195" s="356"/>
      <c r="E195" s="399"/>
      <c r="F195" s="363">
        <v>1</v>
      </c>
      <c r="G195" s="356">
        <v>6</v>
      </c>
      <c r="H195" s="356">
        <v>1</v>
      </c>
      <c r="I195" s="398">
        <f>H195+G195+F195</f>
        <v>8</v>
      </c>
      <c r="J195" s="363">
        <f>IF($I195&gt;0,(IF($I195&lt;4,"X",""))," ")</f>
      </c>
      <c r="K195" s="397">
        <f>IF($I195&gt;3,(IF($I195&lt;6,"X",""))," ")</f>
      </c>
      <c r="L195" s="397" t="s">
        <v>3</v>
      </c>
      <c r="M195" s="396"/>
      <c r="N195" s="471" t="s">
        <v>556</v>
      </c>
      <c r="O195" s="207" t="s">
        <v>3</v>
      </c>
      <c r="P195" s="165" t="s">
        <v>3</v>
      </c>
      <c r="Q195" s="165" t="s">
        <v>3</v>
      </c>
      <c r="R195" s="165"/>
      <c r="S195" s="165" t="s">
        <v>3</v>
      </c>
      <c r="T195" s="165"/>
      <c r="U195" s="284"/>
      <c r="V195" s="237">
        <v>1</v>
      </c>
      <c r="W195" s="235">
        <v>2</v>
      </c>
      <c r="X195" s="235">
        <v>1</v>
      </c>
      <c r="Y195" s="236">
        <f>SUM(V195:X195)</f>
        <v>4</v>
      </c>
      <c r="Z195" s="237"/>
      <c r="AA195" s="235" t="s">
        <v>3</v>
      </c>
      <c r="AB195" s="235"/>
      <c r="AC195" s="236"/>
    </row>
    <row r="196" spans="2:29" ht="21.75" customHeight="1" thickBot="1">
      <c r="B196" s="108"/>
      <c r="C196" s="108"/>
      <c r="D196" s="108"/>
      <c r="E196" s="108"/>
      <c r="F196" s="108"/>
      <c r="G196" s="108"/>
      <c r="H196" s="773" t="s">
        <v>22</v>
      </c>
      <c r="I196" s="775"/>
      <c r="J196" s="368"/>
      <c r="K196" s="350"/>
      <c r="L196" s="367" t="s">
        <v>3</v>
      </c>
      <c r="M196" s="352"/>
      <c r="N196" s="348"/>
      <c r="X196" s="773" t="s">
        <v>22</v>
      </c>
      <c r="Y196" s="775"/>
      <c r="Z196" s="368"/>
      <c r="AA196" s="350" t="s">
        <v>3</v>
      </c>
      <c r="AB196" s="367"/>
      <c r="AC196" s="352"/>
    </row>
    <row r="197" spans="2:14" ht="21.75" customHeight="1" thickBot="1">
      <c r="B197" s="108"/>
      <c r="C197" s="108"/>
      <c r="D197" s="108"/>
      <c r="E197" s="108"/>
      <c r="F197" s="108"/>
      <c r="G197" s="108"/>
      <c r="H197" s="110"/>
      <c r="I197" s="110"/>
      <c r="J197" s="105"/>
      <c r="K197" s="105"/>
      <c r="L197" s="105"/>
      <c r="M197" s="105"/>
      <c r="N197" s="348"/>
    </row>
    <row r="198" spans="6:29" ht="26.25" customHeight="1" thickBot="1">
      <c r="F198" s="788" t="s">
        <v>14</v>
      </c>
      <c r="G198" s="789"/>
      <c r="H198" s="789"/>
      <c r="I198" s="790"/>
      <c r="J198" s="788" t="s">
        <v>15</v>
      </c>
      <c r="K198" s="789"/>
      <c r="L198" s="789"/>
      <c r="M198" s="790"/>
      <c r="O198" s="784" t="s">
        <v>168</v>
      </c>
      <c r="P198" s="785"/>
      <c r="Q198" s="785"/>
      <c r="R198" s="785"/>
      <c r="S198" s="785"/>
      <c r="T198" s="785"/>
      <c r="U198" s="785"/>
      <c r="V198" s="741" t="s">
        <v>262</v>
      </c>
      <c r="W198" s="742"/>
      <c r="X198" s="742"/>
      <c r="Y198" s="743"/>
      <c r="Z198" s="741" t="s">
        <v>15</v>
      </c>
      <c r="AA198" s="742"/>
      <c r="AB198" s="742"/>
      <c r="AC198" s="743"/>
    </row>
    <row r="199" spans="2:29" ht="44.25" customHeight="1" thickBot="1">
      <c r="B199" s="111" t="s">
        <v>16</v>
      </c>
      <c r="C199" s="113" t="s">
        <v>13</v>
      </c>
      <c r="D199" s="115" t="s">
        <v>12</v>
      </c>
      <c r="E199" s="114" t="s">
        <v>11</v>
      </c>
      <c r="F199" s="113" t="s">
        <v>20</v>
      </c>
      <c r="G199" s="115" t="s">
        <v>10</v>
      </c>
      <c r="H199" s="112" t="s">
        <v>9</v>
      </c>
      <c r="I199" s="114" t="s">
        <v>19</v>
      </c>
      <c r="J199" s="113" t="s">
        <v>4</v>
      </c>
      <c r="K199" s="115" t="s">
        <v>5</v>
      </c>
      <c r="L199" s="115" t="s">
        <v>6</v>
      </c>
      <c r="M199" s="114" t="s">
        <v>7</v>
      </c>
      <c r="N199" s="111" t="s">
        <v>8</v>
      </c>
      <c r="O199" s="487" t="s">
        <v>205</v>
      </c>
      <c r="P199" s="488" t="s">
        <v>162</v>
      </c>
      <c r="Q199" s="488" t="s">
        <v>343</v>
      </c>
      <c r="R199" s="489" t="s">
        <v>164</v>
      </c>
      <c r="S199" s="489" t="s">
        <v>165</v>
      </c>
      <c r="T199" s="489" t="s">
        <v>166</v>
      </c>
      <c r="U199" s="488" t="s">
        <v>167</v>
      </c>
      <c r="V199" s="5" t="s">
        <v>20</v>
      </c>
      <c r="W199" s="6" t="s">
        <v>10</v>
      </c>
      <c r="X199" s="8" t="s">
        <v>9</v>
      </c>
      <c r="Y199" s="7" t="s">
        <v>19</v>
      </c>
      <c r="Z199" s="5" t="s">
        <v>4</v>
      </c>
      <c r="AA199" s="6" t="s">
        <v>5</v>
      </c>
      <c r="AB199" s="6" t="s">
        <v>6</v>
      </c>
      <c r="AC199" s="7" t="s">
        <v>7</v>
      </c>
    </row>
    <row r="200" spans="2:29" ht="21.75" customHeight="1" thickBot="1">
      <c r="B200" s="779" t="s">
        <v>260</v>
      </c>
      <c r="C200" s="780"/>
      <c r="D200" s="780"/>
      <c r="E200" s="780"/>
      <c r="F200" s="780"/>
      <c r="G200" s="780"/>
      <c r="H200" s="780"/>
      <c r="I200" s="780"/>
      <c r="J200" s="780"/>
      <c r="K200" s="780"/>
      <c r="L200" s="780"/>
      <c r="M200" s="780"/>
      <c r="N200" s="780"/>
      <c r="O200" s="771"/>
      <c r="P200" s="771"/>
      <c r="Q200" s="771"/>
      <c r="R200" s="771"/>
      <c r="S200" s="771"/>
      <c r="T200" s="771"/>
      <c r="U200" s="771"/>
      <c r="V200" s="771"/>
      <c r="W200" s="771"/>
      <c r="X200" s="771"/>
      <c r="Y200" s="771"/>
      <c r="Z200" s="771"/>
      <c r="AA200" s="771"/>
      <c r="AB200" s="771"/>
      <c r="AC200" s="772"/>
    </row>
    <row r="201" spans="2:29" ht="100.5" customHeight="1">
      <c r="B201" s="381" t="s">
        <v>97</v>
      </c>
      <c r="C201" s="385" t="s">
        <v>3</v>
      </c>
      <c r="D201" s="387"/>
      <c r="E201" s="388"/>
      <c r="F201" s="385">
        <v>1</v>
      </c>
      <c r="G201" s="387">
        <v>4</v>
      </c>
      <c r="H201" s="387">
        <v>3</v>
      </c>
      <c r="I201" s="386">
        <f aca="true" t="shared" si="49" ref="I201:I206">H201+G201+F201</f>
        <v>8</v>
      </c>
      <c r="J201" s="385">
        <f aca="true" t="shared" si="50" ref="J201:J206">IF($I201&gt;0,(IF($I201&lt;4,"X",""))," ")</f>
      </c>
      <c r="K201" s="384">
        <f aca="true" t="shared" si="51" ref="K201:K206">IF($I201&gt;3,(IF($I201&lt;6,"X",""))," ")</f>
      </c>
      <c r="L201" s="384" t="s">
        <v>3</v>
      </c>
      <c r="M201" s="383"/>
      <c r="N201" s="484" t="s">
        <v>457</v>
      </c>
      <c r="O201" s="206" t="s">
        <v>3</v>
      </c>
      <c r="P201" s="162"/>
      <c r="Q201" s="162" t="s">
        <v>3</v>
      </c>
      <c r="R201" s="162"/>
      <c r="S201" s="162" t="s">
        <v>3</v>
      </c>
      <c r="T201" s="162" t="s">
        <v>3</v>
      </c>
      <c r="U201" s="324" t="s">
        <v>3</v>
      </c>
      <c r="V201" s="274">
        <v>1</v>
      </c>
      <c r="W201" s="272">
        <v>2</v>
      </c>
      <c r="X201" s="272">
        <v>1</v>
      </c>
      <c r="Y201" s="275">
        <f aca="true" t="shared" si="52" ref="Y201:Y206">SUM(V201:X201)</f>
        <v>4</v>
      </c>
      <c r="Z201" s="274"/>
      <c r="AA201" s="272" t="s">
        <v>3</v>
      </c>
      <c r="AB201" s="272"/>
      <c r="AC201" s="275"/>
    </row>
    <row r="202" spans="2:29" ht="61.5" customHeight="1">
      <c r="B202" s="393" t="s">
        <v>117</v>
      </c>
      <c r="C202" s="336" t="s">
        <v>3</v>
      </c>
      <c r="D202" s="327"/>
      <c r="E202" s="395"/>
      <c r="F202" s="336">
        <v>1</v>
      </c>
      <c r="G202" s="327">
        <v>2</v>
      </c>
      <c r="H202" s="327">
        <v>2</v>
      </c>
      <c r="I202" s="386">
        <f t="shared" si="49"/>
        <v>5</v>
      </c>
      <c r="J202" s="385">
        <f t="shared" si="50"/>
      </c>
      <c r="K202" s="384" t="str">
        <f t="shared" si="51"/>
        <v>X</v>
      </c>
      <c r="L202" s="384" t="str">
        <f>IF($I202&gt;5,(IF($I202&lt;8,"X",""))," ")</f>
        <v> </v>
      </c>
      <c r="M202" s="383" t="str">
        <f>IF($I202&gt;7,(IF($I202&lt;12,"X",""))," ")</f>
        <v> </v>
      </c>
      <c r="N202" s="423" t="s">
        <v>458</v>
      </c>
      <c r="O202" s="250" t="s">
        <v>3</v>
      </c>
      <c r="P202" s="205" t="s">
        <v>3</v>
      </c>
      <c r="Q202" s="205" t="s">
        <v>3</v>
      </c>
      <c r="R202" s="205"/>
      <c r="S202" s="205"/>
      <c r="T202" s="205" t="s">
        <v>3</v>
      </c>
      <c r="U202" s="249" t="s">
        <v>3</v>
      </c>
      <c r="V202" s="233">
        <v>1</v>
      </c>
      <c r="W202" s="231">
        <v>1</v>
      </c>
      <c r="X202" s="231">
        <v>1</v>
      </c>
      <c r="Y202" s="232">
        <f t="shared" si="52"/>
        <v>3</v>
      </c>
      <c r="Z202" s="233" t="s">
        <v>3</v>
      </c>
      <c r="AA202" s="231"/>
      <c r="AB202" s="231"/>
      <c r="AC202" s="232"/>
    </row>
    <row r="203" spans="2:29" s="374" customFormat="1" ht="46.5" customHeight="1">
      <c r="B203" s="393" t="s">
        <v>322</v>
      </c>
      <c r="C203" s="362" t="s">
        <v>3</v>
      </c>
      <c r="D203" s="328"/>
      <c r="E203" s="392"/>
      <c r="F203" s="362">
        <v>1</v>
      </c>
      <c r="G203" s="328">
        <v>2</v>
      </c>
      <c r="H203" s="328">
        <v>1</v>
      </c>
      <c r="I203" s="391">
        <f t="shared" si="49"/>
        <v>4</v>
      </c>
      <c r="J203" s="377">
        <f t="shared" si="50"/>
      </c>
      <c r="K203" s="376" t="str">
        <f t="shared" si="51"/>
        <v>X</v>
      </c>
      <c r="L203" s="376" t="str">
        <f>IF($I203&gt;5,(IF($I203&lt;8,"X",""))," ")</f>
        <v> </v>
      </c>
      <c r="M203" s="375" t="str">
        <f>IF($I203&gt;7,(IF($I203&lt;12,"X",""))," ")</f>
        <v> </v>
      </c>
      <c r="N203" s="430" t="s">
        <v>459</v>
      </c>
      <c r="O203" s="250" t="s">
        <v>3</v>
      </c>
      <c r="P203" s="205"/>
      <c r="Q203" s="205" t="s">
        <v>3</v>
      </c>
      <c r="R203" s="205"/>
      <c r="S203" s="205"/>
      <c r="T203" s="205" t="s">
        <v>3</v>
      </c>
      <c r="U203" s="249"/>
      <c r="V203" s="233">
        <v>1</v>
      </c>
      <c r="W203" s="231">
        <v>2</v>
      </c>
      <c r="X203" s="231">
        <v>1</v>
      </c>
      <c r="Y203" s="232">
        <f t="shared" si="52"/>
        <v>4</v>
      </c>
      <c r="Z203" s="233"/>
      <c r="AA203" s="231" t="s">
        <v>3</v>
      </c>
      <c r="AB203" s="231"/>
      <c r="AC203" s="232"/>
    </row>
    <row r="204" spans="2:29" s="374" customFormat="1" ht="79.5" customHeight="1">
      <c r="B204" s="393" t="s">
        <v>383</v>
      </c>
      <c r="C204" s="362" t="s">
        <v>3</v>
      </c>
      <c r="D204" s="328"/>
      <c r="E204" s="392"/>
      <c r="F204" s="362">
        <v>1</v>
      </c>
      <c r="G204" s="328">
        <v>2</v>
      </c>
      <c r="H204" s="328">
        <v>2</v>
      </c>
      <c r="I204" s="391">
        <f t="shared" si="49"/>
        <v>5</v>
      </c>
      <c r="J204" s="377">
        <f t="shared" si="50"/>
      </c>
      <c r="K204" s="376" t="str">
        <f t="shared" si="51"/>
        <v>X</v>
      </c>
      <c r="L204" s="376" t="str">
        <f>IF($I204&gt;5,(IF($I204&lt;8,"X",""))," ")</f>
        <v> </v>
      </c>
      <c r="M204" s="375" t="str">
        <f>IF($I204&gt;7,(IF($I204&lt;12,"X",""))," ")</f>
        <v> </v>
      </c>
      <c r="N204" s="430" t="s">
        <v>499</v>
      </c>
      <c r="O204" s="250" t="s">
        <v>3</v>
      </c>
      <c r="P204" s="205"/>
      <c r="Q204" s="205" t="s">
        <v>3</v>
      </c>
      <c r="R204" s="205"/>
      <c r="S204" s="205"/>
      <c r="T204" s="205" t="s">
        <v>3</v>
      </c>
      <c r="U204" s="249"/>
      <c r="V204" s="233">
        <v>1</v>
      </c>
      <c r="W204" s="231">
        <v>2</v>
      </c>
      <c r="X204" s="231">
        <v>1</v>
      </c>
      <c r="Y204" s="232">
        <f t="shared" si="52"/>
        <v>4</v>
      </c>
      <c r="Z204" s="233"/>
      <c r="AA204" s="231" t="s">
        <v>3</v>
      </c>
      <c r="AB204" s="231"/>
      <c r="AC204" s="232"/>
    </row>
    <row r="205" spans="2:29" s="374" customFormat="1" ht="47.25" customHeight="1">
      <c r="B205" s="393" t="s">
        <v>181</v>
      </c>
      <c r="C205" s="362" t="s">
        <v>3</v>
      </c>
      <c r="D205" s="328"/>
      <c r="E205" s="392"/>
      <c r="F205" s="362">
        <v>1</v>
      </c>
      <c r="G205" s="328">
        <v>2</v>
      </c>
      <c r="H205" s="328">
        <v>1</v>
      </c>
      <c r="I205" s="391">
        <f t="shared" si="49"/>
        <v>4</v>
      </c>
      <c r="J205" s="377">
        <f t="shared" si="50"/>
      </c>
      <c r="K205" s="376" t="str">
        <f t="shared" si="51"/>
        <v>X</v>
      </c>
      <c r="L205" s="376" t="str">
        <f>IF($I205&gt;5,(IF($I205&lt;8,"X",""))," ")</f>
        <v> </v>
      </c>
      <c r="M205" s="375" t="str">
        <f>IF($I205&gt;7,(IF($I205&lt;12,"X",""))," ")</f>
        <v> </v>
      </c>
      <c r="N205" s="430" t="s">
        <v>461</v>
      </c>
      <c r="O205" s="250" t="s">
        <v>3</v>
      </c>
      <c r="P205" s="205"/>
      <c r="Q205" s="205" t="s">
        <v>3</v>
      </c>
      <c r="R205" s="205"/>
      <c r="S205" s="205"/>
      <c r="T205" s="205" t="s">
        <v>3</v>
      </c>
      <c r="U205" s="249"/>
      <c r="V205" s="233">
        <v>1</v>
      </c>
      <c r="W205" s="231">
        <v>1</v>
      </c>
      <c r="X205" s="231">
        <v>1</v>
      </c>
      <c r="Y205" s="232">
        <f t="shared" si="52"/>
        <v>3</v>
      </c>
      <c r="Z205" s="233" t="s">
        <v>3</v>
      </c>
      <c r="AA205" s="231"/>
      <c r="AB205" s="231"/>
      <c r="AC205" s="232"/>
    </row>
    <row r="206" spans="2:29" ht="47.25" customHeight="1" thickBot="1">
      <c r="B206" s="390" t="s">
        <v>175</v>
      </c>
      <c r="C206" s="337" t="s">
        <v>3</v>
      </c>
      <c r="D206" s="331"/>
      <c r="E206" s="340"/>
      <c r="F206" s="337">
        <v>1</v>
      </c>
      <c r="G206" s="331">
        <v>2</v>
      </c>
      <c r="H206" s="331">
        <v>1</v>
      </c>
      <c r="I206" s="340">
        <f t="shared" si="49"/>
        <v>4</v>
      </c>
      <c r="J206" s="371">
        <f t="shared" si="50"/>
      </c>
      <c r="K206" s="370" t="str">
        <f t="shared" si="51"/>
        <v>X</v>
      </c>
      <c r="L206" s="370" t="str">
        <f>IF($I206&gt;5,(IF($I206&lt;8,"X",""))," ")</f>
        <v> </v>
      </c>
      <c r="M206" s="369" t="str">
        <f>IF($I206&gt;7,(IF($I206&lt;12,"X",""))," ")</f>
        <v> </v>
      </c>
      <c r="N206" s="436" t="s">
        <v>461</v>
      </c>
      <c r="O206" s="207" t="s">
        <v>3</v>
      </c>
      <c r="P206" s="165"/>
      <c r="Q206" s="165" t="s">
        <v>350</v>
      </c>
      <c r="R206" s="165"/>
      <c r="S206" s="165"/>
      <c r="T206" s="165" t="s">
        <v>3</v>
      </c>
      <c r="U206" s="284"/>
      <c r="V206" s="237">
        <v>1</v>
      </c>
      <c r="W206" s="235">
        <v>1</v>
      </c>
      <c r="X206" s="235">
        <v>1</v>
      </c>
      <c r="Y206" s="236">
        <f t="shared" si="52"/>
        <v>3</v>
      </c>
      <c r="Z206" s="237" t="s">
        <v>3</v>
      </c>
      <c r="AA206" s="235"/>
      <c r="AB206" s="235"/>
      <c r="AC206" s="236"/>
    </row>
    <row r="207" spans="2:29" ht="21.75" customHeight="1" thickBot="1">
      <c r="B207" s="108"/>
      <c r="C207" s="108"/>
      <c r="D207" s="108"/>
      <c r="E207" s="108"/>
      <c r="F207" s="108"/>
      <c r="G207" s="389"/>
      <c r="H207" s="773" t="s">
        <v>22</v>
      </c>
      <c r="I207" s="775"/>
      <c r="J207" s="368"/>
      <c r="K207" s="350"/>
      <c r="L207" s="367" t="s">
        <v>3</v>
      </c>
      <c r="M207" s="352"/>
      <c r="N207" s="348"/>
      <c r="X207" s="773" t="s">
        <v>22</v>
      </c>
      <c r="Y207" s="775"/>
      <c r="Z207" s="368"/>
      <c r="AA207" s="350" t="s">
        <v>3</v>
      </c>
      <c r="AB207" s="367"/>
      <c r="AC207" s="352"/>
    </row>
    <row r="208" spans="2:14" ht="21.75" customHeight="1" thickBot="1">
      <c r="B208" s="108"/>
      <c r="C208" s="108"/>
      <c r="D208" s="108"/>
      <c r="E208" s="108"/>
      <c r="F208" s="108"/>
      <c r="G208" s="108"/>
      <c r="H208" s="187"/>
      <c r="I208" s="187"/>
      <c r="J208" s="106"/>
      <c r="K208" s="106"/>
      <c r="L208" s="106"/>
      <c r="M208" s="106"/>
      <c r="N208" s="348"/>
    </row>
    <row r="209" spans="6:29" ht="26.25" customHeight="1" thickBot="1">
      <c r="F209" s="788" t="s">
        <v>14</v>
      </c>
      <c r="G209" s="789"/>
      <c r="H209" s="789"/>
      <c r="I209" s="790"/>
      <c r="J209" s="788" t="s">
        <v>15</v>
      </c>
      <c r="K209" s="789"/>
      <c r="L209" s="789"/>
      <c r="M209" s="790"/>
      <c r="O209" s="784" t="s">
        <v>168</v>
      </c>
      <c r="P209" s="785"/>
      <c r="Q209" s="785"/>
      <c r="R209" s="785"/>
      <c r="S209" s="785"/>
      <c r="T209" s="785"/>
      <c r="U209" s="785"/>
      <c r="V209" s="741" t="s">
        <v>262</v>
      </c>
      <c r="W209" s="742"/>
      <c r="X209" s="742"/>
      <c r="Y209" s="743"/>
      <c r="Z209" s="741" t="s">
        <v>15</v>
      </c>
      <c r="AA209" s="742"/>
      <c r="AB209" s="742"/>
      <c r="AC209" s="743"/>
    </row>
    <row r="210" spans="2:29" ht="44.25" customHeight="1" thickBot="1">
      <c r="B210" s="111" t="s">
        <v>16</v>
      </c>
      <c r="C210" s="113" t="s">
        <v>13</v>
      </c>
      <c r="D210" s="115" t="s">
        <v>12</v>
      </c>
      <c r="E210" s="114" t="s">
        <v>11</v>
      </c>
      <c r="F210" s="113" t="s">
        <v>20</v>
      </c>
      <c r="G210" s="115" t="s">
        <v>10</v>
      </c>
      <c r="H210" s="112" t="s">
        <v>9</v>
      </c>
      <c r="I210" s="114" t="s">
        <v>19</v>
      </c>
      <c r="J210" s="113" t="s">
        <v>4</v>
      </c>
      <c r="K210" s="115" t="s">
        <v>5</v>
      </c>
      <c r="L210" s="115" t="s">
        <v>6</v>
      </c>
      <c r="M210" s="114" t="s">
        <v>7</v>
      </c>
      <c r="N210" s="111" t="s">
        <v>8</v>
      </c>
      <c r="O210" s="487" t="s">
        <v>205</v>
      </c>
      <c r="P210" s="488" t="s">
        <v>162</v>
      </c>
      <c r="Q210" s="488" t="s">
        <v>343</v>
      </c>
      <c r="R210" s="489" t="s">
        <v>164</v>
      </c>
      <c r="S210" s="489" t="s">
        <v>165</v>
      </c>
      <c r="T210" s="489" t="s">
        <v>166</v>
      </c>
      <c r="U210" s="488" t="s">
        <v>167</v>
      </c>
      <c r="V210" s="5" t="s">
        <v>20</v>
      </c>
      <c r="W210" s="6" t="s">
        <v>10</v>
      </c>
      <c r="X210" s="8" t="s">
        <v>9</v>
      </c>
      <c r="Y210" s="7" t="s">
        <v>19</v>
      </c>
      <c r="Z210" s="5" t="s">
        <v>4</v>
      </c>
      <c r="AA210" s="6" t="s">
        <v>5</v>
      </c>
      <c r="AB210" s="6" t="s">
        <v>6</v>
      </c>
      <c r="AC210" s="7" t="s">
        <v>7</v>
      </c>
    </row>
    <row r="211" spans="2:29" ht="21.75" customHeight="1" thickBot="1">
      <c r="B211" s="779" t="s">
        <v>261</v>
      </c>
      <c r="C211" s="780"/>
      <c r="D211" s="780"/>
      <c r="E211" s="780"/>
      <c r="F211" s="780"/>
      <c r="G211" s="780"/>
      <c r="H211" s="780"/>
      <c r="I211" s="780"/>
      <c r="J211" s="780"/>
      <c r="K211" s="780"/>
      <c r="L211" s="780"/>
      <c r="M211" s="780"/>
      <c r="N211" s="780"/>
      <c r="O211" s="771"/>
      <c r="P211" s="771"/>
      <c r="Q211" s="771"/>
      <c r="R211" s="771"/>
      <c r="S211" s="771"/>
      <c r="T211" s="771"/>
      <c r="U211" s="771"/>
      <c r="V211" s="771"/>
      <c r="W211" s="771"/>
      <c r="X211" s="771"/>
      <c r="Y211" s="771"/>
      <c r="Z211" s="771"/>
      <c r="AA211" s="771"/>
      <c r="AB211" s="771"/>
      <c r="AC211" s="772"/>
    </row>
    <row r="212" spans="2:29" ht="59.25" customHeight="1">
      <c r="B212" s="381" t="s">
        <v>119</v>
      </c>
      <c r="C212" s="385" t="s">
        <v>3</v>
      </c>
      <c r="D212" s="387"/>
      <c r="E212" s="388"/>
      <c r="F212" s="385">
        <v>1</v>
      </c>
      <c r="G212" s="387">
        <v>2</v>
      </c>
      <c r="H212" s="387">
        <v>1</v>
      </c>
      <c r="I212" s="386">
        <f>H212+G212+F212</f>
        <v>4</v>
      </c>
      <c r="J212" s="385">
        <f>IF($I212&gt;0,(IF($I212&lt;4,"X",""))," ")</f>
      </c>
      <c r="K212" s="384" t="str">
        <f>IF($I212&gt;3,(IF($I212&lt;6,"X",""))," ")</f>
        <v>X</v>
      </c>
      <c r="L212" s="384" t="str">
        <f>IF($I212&gt;5,(IF($I212&lt;8,"X",""))," ")</f>
        <v> </v>
      </c>
      <c r="M212" s="383" t="str">
        <f>IF($I212&gt;7,(IF($I212&lt;12,"X",""))," ")</f>
        <v> </v>
      </c>
      <c r="N212" s="484" t="s">
        <v>462</v>
      </c>
      <c r="O212" s="206" t="s">
        <v>3</v>
      </c>
      <c r="P212" s="162"/>
      <c r="Q212" s="162" t="s">
        <v>3</v>
      </c>
      <c r="R212" s="162"/>
      <c r="S212" s="162" t="s">
        <v>3</v>
      </c>
      <c r="T212" s="162" t="s">
        <v>3</v>
      </c>
      <c r="U212" s="324"/>
      <c r="V212" s="274">
        <v>1</v>
      </c>
      <c r="W212" s="272">
        <v>1</v>
      </c>
      <c r="X212" s="272">
        <v>1</v>
      </c>
      <c r="Y212" s="275">
        <f>SUM(V212:X212)</f>
        <v>3</v>
      </c>
      <c r="Z212" s="274" t="s">
        <v>3</v>
      </c>
      <c r="AA212" s="272"/>
      <c r="AB212" s="272"/>
      <c r="AC212" s="275"/>
    </row>
    <row r="213" spans="2:29" ht="59.25" customHeight="1" thickBot="1">
      <c r="B213" s="373" t="s">
        <v>120</v>
      </c>
      <c r="C213" s="337" t="s">
        <v>3</v>
      </c>
      <c r="D213" s="331"/>
      <c r="E213" s="372"/>
      <c r="F213" s="337">
        <v>1</v>
      </c>
      <c r="G213" s="331">
        <v>2</v>
      </c>
      <c r="H213" s="331">
        <v>1</v>
      </c>
      <c r="I213" s="340">
        <f>H213+G213+F213</f>
        <v>4</v>
      </c>
      <c r="J213" s="371">
        <f>IF($I213&gt;0,(IF($I213&lt;4,"X",""))," ")</f>
      </c>
      <c r="K213" s="370" t="str">
        <f>IF($I213&gt;3,(IF($I213&lt;6,"X",""))," ")</f>
        <v>X</v>
      </c>
      <c r="L213" s="370" t="str">
        <f>IF($I213&gt;5,(IF($I213&lt;8,"X",""))," ")</f>
        <v> </v>
      </c>
      <c r="M213" s="369" t="str">
        <f>IF($I213&gt;7,(IF($I213&lt;12,"X",""))," ")</f>
        <v> </v>
      </c>
      <c r="N213" s="349" t="s">
        <v>462</v>
      </c>
      <c r="O213" s="207" t="s">
        <v>3</v>
      </c>
      <c r="P213" s="165"/>
      <c r="Q213" s="165" t="s">
        <v>3</v>
      </c>
      <c r="R213" s="165"/>
      <c r="S213" s="165" t="s">
        <v>3</v>
      </c>
      <c r="T213" s="165" t="s">
        <v>3</v>
      </c>
      <c r="U213" s="284"/>
      <c r="V213" s="237">
        <v>1</v>
      </c>
      <c r="W213" s="235">
        <v>1</v>
      </c>
      <c r="X213" s="235">
        <v>1</v>
      </c>
      <c r="Y213" s="236">
        <f>SUM(V213:X213)</f>
        <v>3</v>
      </c>
      <c r="Z213" s="237" t="s">
        <v>3</v>
      </c>
      <c r="AA213" s="235"/>
      <c r="AB213" s="235"/>
      <c r="AC213" s="236"/>
    </row>
    <row r="214" spans="2:29" ht="21.75" customHeight="1" thickBot="1">
      <c r="B214" s="108"/>
      <c r="C214" s="108"/>
      <c r="D214" s="108"/>
      <c r="E214" s="108"/>
      <c r="F214" s="108"/>
      <c r="G214" s="108"/>
      <c r="H214" s="773" t="s">
        <v>22</v>
      </c>
      <c r="I214" s="775"/>
      <c r="J214" s="368"/>
      <c r="K214" s="350" t="s">
        <v>3</v>
      </c>
      <c r="L214" s="367"/>
      <c r="M214" s="352"/>
      <c r="N214" s="348"/>
      <c r="X214" s="773" t="s">
        <v>22</v>
      </c>
      <c r="Y214" s="775"/>
      <c r="Z214" s="368" t="s">
        <v>3</v>
      </c>
      <c r="AA214" s="350"/>
      <c r="AB214" s="367"/>
      <c r="AC214" s="352"/>
    </row>
    <row r="215" ht="21.75" customHeight="1" thickBot="1"/>
    <row r="216" spans="6:29" ht="26.25" customHeight="1" thickBot="1">
      <c r="F216" s="788" t="s">
        <v>14</v>
      </c>
      <c r="G216" s="789"/>
      <c r="H216" s="789"/>
      <c r="I216" s="790"/>
      <c r="J216" s="788" t="s">
        <v>15</v>
      </c>
      <c r="K216" s="789"/>
      <c r="L216" s="789"/>
      <c r="M216" s="790"/>
      <c r="O216" s="784" t="s">
        <v>168</v>
      </c>
      <c r="P216" s="785"/>
      <c r="Q216" s="785"/>
      <c r="R216" s="785"/>
      <c r="S216" s="785"/>
      <c r="T216" s="785"/>
      <c r="U216" s="785"/>
      <c r="V216" s="741" t="s">
        <v>262</v>
      </c>
      <c r="W216" s="742"/>
      <c r="X216" s="742"/>
      <c r="Y216" s="743"/>
      <c r="Z216" s="741" t="s">
        <v>15</v>
      </c>
      <c r="AA216" s="742"/>
      <c r="AB216" s="742"/>
      <c r="AC216" s="743"/>
    </row>
    <row r="217" spans="2:29" ht="44.25" customHeight="1" thickBot="1">
      <c r="B217" s="111" t="s">
        <v>16</v>
      </c>
      <c r="C217" s="113" t="s">
        <v>13</v>
      </c>
      <c r="D217" s="115" t="s">
        <v>12</v>
      </c>
      <c r="E217" s="114" t="s">
        <v>11</v>
      </c>
      <c r="F217" s="113" t="s">
        <v>20</v>
      </c>
      <c r="G217" s="115" t="s">
        <v>10</v>
      </c>
      <c r="H217" s="112" t="s">
        <v>9</v>
      </c>
      <c r="I217" s="114" t="s">
        <v>19</v>
      </c>
      <c r="J217" s="113" t="s">
        <v>4</v>
      </c>
      <c r="K217" s="115" t="s">
        <v>5</v>
      </c>
      <c r="L217" s="115" t="s">
        <v>6</v>
      </c>
      <c r="M217" s="114" t="s">
        <v>7</v>
      </c>
      <c r="N217" s="111" t="s">
        <v>8</v>
      </c>
      <c r="O217" s="487" t="s">
        <v>205</v>
      </c>
      <c r="P217" s="488" t="s">
        <v>162</v>
      </c>
      <c r="Q217" s="488" t="s">
        <v>343</v>
      </c>
      <c r="R217" s="489" t="s">
        <v>164</v>
      </c>
      <c r="S217" s="489" t="s">
        <v>165</v>
      </c>
      <c r="T217" s="489" t="s">
        <v>166</v>
      </c>
      <c r="U217" s="488" t="s">
        <v>167</v>
      </c>
      <c r="V217" s="5" t="s">
        <v>20</v>
      </c>
      <c r="W217" s="6" t="s">
        <v>10</v>
      </c>
      <c r="X217" s="8" t="s">
        <v>9</v>
      </c>
      <c r="Y217" s="7" t="s">
        <v>19</v>
      </c>
      <c r="Z217" s="5" t="s">
        <v>4</v>
      </c>
      <c r="AA217" s="6" t="s">
        <v>5</v>
      </c>
      <c r="AB217" s="6" t="s">
        <v>6</v>
      </c>
      <c r="AC217" s="7" t="s">
        <v>7</v>
      </c>
    </row>
    <row r="218" spans="2:29" ht="21.75" customHeight="1" thickBot="1">
      <c r="B218" s="779" t="s">
        <v>126</v>
      </c>
      <c r="C218" s="780"/>
      <c r="D218" s="780"/>
      <c r="E218" s="780"/>
      <c r="F218" s="780"/>
      <c r="G218" s="780"/>
      <c r="H218" s="780"/>
      <c r="I218" s="780"/>
      <c r="J218" s="780"/>
      <c r="K218" s="780"/>
      <c r="L218" s="780"/>
      <c r="M218" s="780"/>
      <c r="N218" s="780"/>
      <c r="O218" s="771"/>
      <c r="P218" s="771"/>
      <c r="Q218" s="771"/>
      <c r="R218" s="771"/>
      <c r="S218" s="771"/>
      <c r="T218" s="771"/>
      <c r="U218" s="771"/>
      <c r="V218" s="771"/>
      <c r="W218" s="771"/>
      <c r="X218" s="771"/>
      <c r="Y218" s="771"/>
      <c r="Z218" s="771"/>
      <c r="AA218" s="771"/>
      <c r="AB218" s="771"/>
      <c r="AC218" s="772"/>
    </row>
    <row r="219" spans="2:29" s="374" customFormat="1" ht="54" customHeight="1">
      <c r="B219" s="381" t="s">
        <v>127</v>
      </c>
      <c r="C219" s="377" t="s">
        <v>3</v>
      </c>
      <c r="D219" s="379"/>
      <c r="E219" s="380"/>
      <c r="F219" s="377">
        <v>1</v>
      </c>
      <c r="G219" s="379">
        <v>4</v>
      </c>
      <c r="H219" s="379">
        <v>2</v>
      </c>
      <c r="I219" s="378">
        <f>H219+G219+F219</f>
        <v>7</v>
      </c>
      <c r="J219" s="377">
        <f>IF($I219&gt;0,(IF($I219&lt;4,"X",""))," ")</f>
      </c>
      <c r="K219" s="376">
        <f>IF($I219&gt;3,(IF($I219&lt;6,"X",""))," ")</f>
      </c>
      <c r="L219" s="376" t="str">
        <f>IF($I219&gt;5,(IF($I219&lt;8,"X",""))," ")</f>
        <v>X</v>
      </c>
      <c r="M219" s="375" t="str">
        <f>IF($I219&gt;7,(IF($I219&lt;12,"X",""))," ")</f>
        <v> </v>
      </c>
      <c r="N219" s="485" t="s">
        <v>384</v>
      </c>
      <c r="O219" s="206" t="s">
        <v>3</v>
      </c>
      <c r="P219" s="162"/>
      <c r="Q219" s="162"/>
      <c r="R219" s="162"/>
      <c r="S219" s="162"/>
      <c r="T219" s="162"/>
      <c r="U219" s="324" t="s">
        <v>3</v>
      </c>
      <c r="V219" s="274">
        <v>1</v>
      </c>
      <c r="W219" s="272">
        <v>1</v>
      </c>
      <c r="X219" s="272">
        <v>1</v>
      </c>
      <c r="Y219" s="275">
        <f>SUM(V219:X219)</f>
        <v>3</v>
      </c>
      <c r="Z219" s="274" t="s">
        <v>3</v>
      </c>
      <c r="AA219" s="272"/>
      <c r="AB219" s="272"/>
      <c r="AC219" s="275"/>
    </row>
    <row r="220" spans="2:29" ht="54" customHeight="1" thickBot="1">
      <c r="B220" s="373" t="s">
        <v>516</v>
      </c>
      <c r="C220" s="337" t="s">
        <v>3</v>
      </c>
      <c r="D220" s="331"/>
      <c r="E220" s="372"/>
      <c r="F220" s="337">
        <v>1</v>
      </c>
      <c r="G220" s="331">
        <v>4</v>
      </c>
      <c r="H220" s="331">
        <v>1</v>
      </c>
      <c r="I220" s="340">
        <f>H220+G220+F220</f>
        <v>6</v>
      </c>
      <c r="J220" s="371">
        <f>IF($I220&gt;0,(IF($I220&lt;4,"X",""))," ")</f>
      </c>
      <c r="K220" s="370">
        <f>IF($I220&gt;3,(IF($I220&lt;6,"X",""))," ")</f>
      </c>
      <c r="L220" s="370" t="str">
        <f>IF($I220&gt;5,(IF($I220&lt;8,"X",""))," ")</f>
        <v>X</v>
      </c>
      <c r="M220" s="369" t="str">
        <f>IF($I220&gt;7,(IF($I220&lt;12,"X",""))," ")</f>
        <v> </v>
      </c>
      <c r="N220" s="405" t="s">
        <v>463</v>
      </c>
      <c r="O220" s="207" t="s">
        <v>3</v>
      </c>
      <c r="P220" s="165"/>
      <c r="Q220" s="165"/>
      <c r="R220" s="165"/>
      <c r="S220" s="165"/>
      <c r="T220" s="165"/>
      <c r="U220" s="284" t="s">
        <v>3</v>
      </c>
      <c r="V220" s="237">
        <v>1</v>
      </c>
      <c r="W220" s="235">
        <v>1</v>
      </c>
      <c r="X220" s="235">
        <v>1</v>
      </c>
      <c r="Y220" s="236">
        <f>SUM(V220:X220)</f>
        <v>3</v>
      </c>
      <c r="Z220" s="237" t="s">
        <v>3</v>
      </c>
      <c r="AA220" s="235"/>
      <c r="AB220" s="235"/>
      <c r="AC220" s="236"/>
    </row>
    <row r="221" spans="2:29" ht="21.75" customHeight="1" thickBot="1">
      <c r="B221" s="108"/>
      <c r="C221" s="108"/>
      <c r="D221" s="108"/>
      <c r="E221" s="108"/>
      <c r="F221" s="108"/>
      <c r="G221" s="108"/>
      <c r="H221" s="773" t="s">
        <v>22</v>
      </c>
      <c r="I221" s="775"/>
      <c r="J221" s="368"/>
      <c r="K221" s="350"/>
      <c r="L221" s="367" t="s">
        <v>3</v>
      </c>
      <c r="M221" s="352"/>
      <c r="N221" s="348"/>
      <c r="X221" s="773" t="s">
        <v>22</v>
      </c>
      <c r="Y221" s="775"/>
      <c r="Z221" s="368" t="s">
        <v>3</v>
      </c>
      <c r="AA221" s="350"/>
      <c r="AB221" s="367"/>
      <c r="AC221" s="352"/>
    </row>
    <row r="222" ht="21.75" customHeight="1"/>
  </sheetData>
  <sheetProtection/>
  <mergeCells count="172">
    <mergeCell ref="C7:E7"/>
    <mergeCell ref="J7:K7"/>
    <mergeCell ref="Z7:AA7"/>
    <mergeCell ref="C8:E8"/>
    <mergeCell ref="J8:K8"/>
    <mergeCell ref="Z8:AA8"/>
    <mergeCell ref="J9:M9"/>
    <mergeCell ref="Z9:AC9"/>
    <mergeCell ref="F13:I13"/>
    <mergeCell ref="J13:M13"/>
    <mergeCell ref="O13:U13"/>
    <mergeCell ref="V13:Y13"/>
    <mergeCell ref="Z13:AC13"/>
    <mergeCell ref="B11:U11"/>
    <mergeCell ref="B15:AC15"/>
    <mergeCell ref="H20:I20"/>
    <mergeCell ref="X20:Y20"/>
    <mergeCell ref="F22:I22"/>
    <mergeCell ref="J22:M22"/>
    <mergeCell ref="O22:U22"/>
    <mergeCell ref="V22:Y22"/>
    <mergeCell ref="Z22:AC22"/>
    <mergeCell ref="B24:AC24"/>
    <mergeCell ref="H32:I32"/>
    <mergeCell ref="X32:Y32"/>
    <mergeCell ref="F34:I34"/>
    <mergeCell ref="J34:M34"/>
    <mergeCell ref="O34:U34"/>
    <mergeCell ref="V34:Y34"/>
    <mergeCell ref="Z34:AC34"/>
    <mergeCell ref="B36:AC36"/>
    <mergeCell ref="H43:I43"/>
    <mergeCell ref="X43:Y43"/>
    <mergeCell ref="F45:I45"/>
    <mergeCell ref="J45:M45"/>
    <mergeCell ref="O45:U45"/>
    <mergeCell ref="V45:Y45"/>
    <mergeCell ref="Z45:AC45"/>
    <mergeCell ref="B47:AC47"/>
    <mergeCell ref="H57:I57"/>
    <mergeCell ref="X57:Y57"/>
    <mergeCell ref="F59:I59"/>
    <mergeCell ref="J59:M59"/>
    <mergeCell ref="O59:U59"/>
    <mergeCell ref="V59:Y59"/>
    <mergeCell ref="Z59:AC59"/>
    <mergeCell ref="B61:AC61"/>
    <mergeCell ref="H64:I64"/>
    <mergeCell ref="X64:Y64"/>
    <mergeCell ref="F66:I66"/>
    <mergeCell ref="J66:M66"/>
    <mergeCell ref="O66:U66"/>
    <mergeCell ref="V66:Y66"/>
    <mergeCell ref="Z66:AC66"/>
    <mergeCell ref="B68:AC68"/>
    <mergeCell ref="H76:I76"/>
    <mergeCell ref="X76:Y76"/>
    <mergeCell ref="B79:AC79"/>
    <mergeCell ref="H82:I82"/>
    <mergeCell ref="X82:Y82"/>
    <mergeCell ref="F84:I84"/>
    <mergeCell ref="J84:M84"/>
    <mergeCell ref="O84:U84"/>
    <mergeCell ref="V84:Y84"/>
    <mergeCell ref="Z84:AC84"/>
    <mergeCell ref="B86:AC86"/>
    <mergeCell ref="H98:I98"/>
    <mergeCell ref="X98:Y98"/>
    <mergeCell ref="F100:I100"/>
    <mergeCell ref="J100:M100"/>
    <mergeCell ref="O100:U100"/>
    <mergeCell ref="V100:Y100"/>
    <mergeCell ref="Z100:AC100"/>
    <mergeCell ref="B102:AC102"/>
    <mergeCell ref="H105:I105"/>
    <mergeCell ref="X105:Y105"/>
    <mergeCell ref="F107:I107"/>
    <mergeCell ref="J107:M107"/>
    <mergeCell ref="O107:U107"/>
    <mergeCell ref="V107:Y107"/>
    <mergeCell ref="Z107:AC107"/>
    <mergeCell ref="B109:AC109"/>
    <mergeCell ref="H116:I116"/>
    <mergeCell ref="X116:Y116"/>
    <mergeCell ref="F118:I118"/>
    <mergeCell ref="J118:M118"/>
    <mergeCell ref="O118:U118"/>
    <mergeCell ref="V118:Y118"/>
    <mergeCell ref="Z118:AC118"/>
    <mergeCell ref="B120:AC120"/>
    <mergeCell ref="H125:I125"/>
    <mergeCell ref="X125:Y125"/>
    <mergeCell ref="F127:I127"/>
    <mergeCell ref="J127:M127"/>
    <mergeCell ref="O127:U127"/>
    <mergeCell ref="V127:Y127"/>
    <mergeCell ref="Z127:AC127"/>
    <mergeCell ref="B129:AC129"/>
    <mergeCell ref="H141:I141"/>
    <mergeCell ref="X141:Y141"/>
    <mergeCell ref="F143:I143"/>
    <mergeCell ref="J143:M143"/>
    <mergeCell ref="O143:U143"/>
    <mergeCell ref="V143:Y143"/>
    <mergeCell ref="Z143:AC143"/>
    <mergeCell ref="B145:AC145"/>
    <mergeCell ref="H154:I154"/>
    <mergeCell ref="X154:Y154"/>
    <mergeCell ref="F156:I156"/>
    <mergeCell ref="J156:M156"/>
    <mergeCell ref="O156:U156"/>
    <mergeCell ref="V156:Y156"/>
    <mergeCell ref="Z156:AC156"/>
    <mergeCell ref="B158:AC158"/>
    <mergeCell ref="H163:I163"/>
    <mergeCell ref="X163:Y163"/>
    <mergeCell ref="F165:I165"/>
    <mergeCell ref="J165:M165"/>
    <mergeCell ref="O165:U165"/>
    <mergeCell ref="V165:Y165"/>
    <mergeCell ref="Z165:AC165"/>
    <mergeCell ref="B167:AC167"/>
    <mergeCell ref="H170:I170"/>
    <mergeCell ref="X170:Y170"/>
    <mergeCell ref="F172:I172"/>
    <mergeCell ref="J172:M172"/>
    <mergeCell ref="O172:U172"/>
    <mergeCell ref="V172:Y172"/>
    <mergeCell ref="Z172:AC172"/>
    <mergeCell ref="B174:AC174"/>
    <mergeCell ref="H177:I177"/>
    <mergeCell ref="X177:Y177"/>
    <mergeCell ref="F179:I179"/>
    <mergeCell ref="J179:M179"/>
    <mergeCell ref="O179:U179"/>
    <mergeCell ref="V179:Y179"/>
    <mergeCell ref="Z179:AC179"/>
    <mergeCell ref="B181:AC181"/>
    <mergeCell ref="H188:I188"/>
    <mergeCell ref="X188:Y188"/>
    <mergeCell ref="F190:I190"/>
    <mergeCell ref="J190:M190"/>
    <mergeCell ref="O190:U190"/>
    <mergeCell ref="V190:Y190"/>
    <mergeCell ref="Z190:AC190"/>
    <mergeCell ref="B192:AC192"/>
    <mergeCell ref="H196:I196"/>
    <mergeCell ref="X196:Y196"/>
    <mergeCell ref="F198:I198"/>
    <mergeCell ref="J198:M198"/>
    <mergeCell ref="O198:U198"/>
    <mergeCell ref="V198:Y198"/>
    <mergeCell ref="Z198:AC198"/>
    <mergeCell ref="Z216:AC216"/>
    <mergeCell ref="B200:AC200"/>
    <mergeCell ref="H207:I207"/>
    <mergeCell ref="X207:Y207"/>
    <mergeCell ref="F209:I209"/>
    <mergeCell ref="J209:M209"/>
    <mergeCell ref="O209:U209"/>
    <mergeCell ref="V209:Y209"/>
    <mergeCell ref="Z209:AC209"/>
    <mergeCell ref="B218:AC218"/>
    <mergeCell ref="H221:I221"/>
    <mergeCell ref="X221:Y221"/>
    <mergeCell ref="B211:AC211"/>
    <mergeCell ref="H214:I214"/>
    <mergeCell ref="X214:Y214"/>
    <mergeCell ref="F216:I216"/>
    <mergeCell ref="J216:M216"/>
    <mergeCell ref="O216:U216"/>
    <mergeCell ref="V216:Y216"/>
  </mergeCells>
  <printOptions/>
  <pageMargins left="0.787401575" right="0.787401575" top="0.42" bottom="0.47" header="0.34" footer="0.35"/>
  <pageSetup fitToHeight="0" fitToWidth="1" horizontalDpi="600" verticalDpi="600" orientation="landscape" paperSize="9" scale="27" r:id="rId2"/>
  <headerFooter alignWithMargins="0">
    <oddFooter>&amp;LVersion : 2002 - A - 1&amp;CAnalyse de risques&amp;RPage : &amp;P/&amp;N</oddFooter>
  </headerFooter>
  <rowBreaks count="3" manualBreakCount="3">
    <brk id="43" max="28" man="1"/>
    <brk id="64" max="28" man="1"/>
    <brk id="125" max="28" man="1"/>
  </rowBreaks>
  <drawing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AF221"/>
  <sheetViews>
    <sheetView view="pageBreakPreview" zoomScale="70" zoomScaleNormal="60" zoomScaleSheetLayoutView="70" zoomScalePageLayoutView="0" workbookViewId="0" topLeftCell="O8">
      <selection activeCell="AC155" sqref="AC155"/>
    </sheetView>
  </sheetViews>
  <sheetFormatPr defaultColWidth="11.421875" defaultRowHeight="12.75"/>
  <cols>
    <col min="1" max="1" width="6.28125" style="101" customWidth="1"/>
    <col min="2" max="2" width="49.57421875" style="101" customWidth="1"/>
    <col min="3" max="3" width="10.421875" style="103" customWidth="1"/>
    <col min="4" max="4" width="12.28125" style="103" customWidth="1"/>
    <col min="5" max="5" width="15.140625" style="103" bestFit="1" customWidth="1"/>
    <col min="6" max="6" width="18.421875" style="103" customWidth="1"/>
    <col min="7" max="7" width="11.57421875" style="103" customWidth="1"/>
    <col min="8" max="8" width="16.140625" style="103" customWidth="1"/>
    <col min="9" max="9" width="14.140625" style="103" customWidth="1"/>
    <col min="10" max="13" width="8.7109375" style="103" customWidth="1"/>
    <col min="14" max="14" width="96.28125" style="101" customWidth="1"/>
    <col min="15" max="21" width="15.00390625" style="478" customWidth="1"/>
    <col min="22" max="22" width="18.421875" style="13" customWidth="1"/>
    <col min="23" max="23" width="11.57421875" style="13" customWidth="1"/>
    <col min="24" max="24" width="16.140625" style="13" customWidth="1"/>
    <col min="25" max="25" width="14.140625" style="13" customWidth="1"/>
    <col min="26" max="29" width="8.7109375" style="13" customWidth="1"/>
    <col min="30" max="16384" width="11.421875" style="101" customWidth="1"/>
  </cols>
  <sheetData>
    <row r="1" spans="6:22" ht="75.75" customHeight="1">
      <c r="F1" s="444"/>
      <c r="N1" s="472"/>
      <c r="V1" s="33"/>
    </row>
    <row r="2" ht="15">
      <c r="D2" s="103" t="s">
        <v>112</v>
      </c>
    </row>
    <row r="3" spans="6:22" ht="15.75">
      <c r="F3" s="444"/>
      <c r="V3" s="33"/>
    </row>
    <row r="6" ht="15.75" thickBot="1"/>
    <row r="7" spans="2:29" ht="30" customHeight="1" thickTop="1">
      <c r="B7" s="481" t="s">
        <v>49</v>
      </c>
      <c r="C7" s="795"/>
      <c r="D7" s="795"/>
      <c r="E7" s="796"/>
      <c r="J7" s="797" t="s">
        <v>67</v>
      </c>
      <c r="K7" s="798"/>
      <c r="L7" s="424"/>
      <c r="M7" s="424"/>
      <c r="N7" s="448"/>
      <c r="S7" s="91"/>
      <c r="T7" s="91"/>
      <c r="U7" s="91"/>
      <c r="V7" s="90"/>
      <c r="W7" s="90"/>
      <c r="X7" s="90"/>
      <c r="Y7" s="90"/>
      <c r="Z7" s="783"/>
      <c r="AA7" s="783"/>
      <c r="AB7" s="90"/>
      <c r="AC7" s="90"/>
    </row>
    <row r="8" spans="2:29" ht="30.75" customHeight="1" thickBot="1">
      <c r="B8" s="482" t="s">
        <v>2</v>
      </c>
      <c r="C8" s="799"/>
      <c r="D8" s="799"/>
      <c r="E8" s="800"/>
      <c r="J8" s="801" t="s">
        <v>68</v>
      </c>
      <c r="K8" s="802"/>
      <c r="L8" s="348"/>
      <c r="M8" s="348"/>
      <c r="N8" s="447"/>
      <c r="S8" s="91"/>
      <c r="T8" s="91"/>
      <c r="U8" s="91"/>
      <c r="V8" s="90"/>
      <c r="W8" s="90"/>
      <c r="X8" s="90"/>
      <c r="Y8" s="90"/>
      <c r="Z8" s="783"/>
      <c r="AA8" s="783"/>
      <c r="AB8" s="90"/>
      <c r="AC8" s="90"/>
    </row>
    <row r="9" spans="2:29" ht="34.5" customHeight="1" thickBot="1" thickTop="1">
      <c r="B9" s="483" t="s">
        <v>98</v>
      </c>
      <c r="C9" s="446"/>
      <c r="D9" s="446"/>
      <c r="E9" s="446"/>
      <c r="J9" s="792" t="s">
        <v>69</v>
      </c>
      <c r="K9" s="793"/>
      <c r="L9" s="793"/>
      <c r="M9" s="793"/>
      <c r="N9" s="445"/>
      <c r="S9" s="91"/>
      <c r="T9" s="91"/>
      <c r="U9" s="91"/>
      <c r="V9" s="90"/>
      <c r="W9" s="90"/>
      <c r="X9" s="90"/>
      <c r="Y9" s="90"/>
      <c r="Z9" s="783"/>
      <c r="AA9" s="783"/>
      <c r="AB9" s="783"/>
      <c r="AC9" s="783"/>
    </row>
    <row r="10" spans="2:29" ht="16.5" thickTop="1">
      <c r="B10" s="116"/>
      <c r="C10" s="480"/>
      <c r="S10" s="91"/>
      <c r="T10" s="91"/>
      <c r="U10" s="91"/>
      <c r="V10" s="90"/>
      <c r="W10" s="90"/>
      <c r="X10" s="90"/>
      <c r="Y10" s="90"/>
      <c r="Z10" s="90"/>
      <c r="AA10" s="90"/>
      <c r="AB10" s="90"/>
      <c r="AC10" s="90"/>
    </row>
    <row r="11" spans="2:21" ht="31.5" customHeight="1">
      <c r="B11" s="794" t="s">
        <v>663</v>
      </c>
      <c r="C11" s="794"/>
      <c r="D11" s="794"/>
      <c r="E11" s="794"/>
      <c r="F11" s="794"/>
      <c r="G11" s="794"/>
      <c r="H11" s="794"/>
      <c r="I11" s="794"/>
      <c r="J11" s="794"/>
      <c r="K11" s="794"/>
      <c r="L11" s="794"/>
      <c r="M11" s="794"/>
      <c r="N11" s="794"/>
      <c r="O11" s="794"/>
      <c r="P11" s="794"/>
      <c r="Q11" s="794"/>
      <c r="R11" s="794"/>
      <c r="S11" s="794"/>
      <c r="T11" s="794"/>
      <c r="U11" s="794"/>
    </row>
    <row r="12" spans="3:14" ht="15" customHeight="1" thickBot="1">
      <c r="C12" s="444"/>
      <c r="N12" s="444" t="s">
        <v>70</v>
      </c>
    </row>
    <row r="13" spans="6:29" ht="26.25" customHeight="1" thickBot="1">
      <c r="F13" s="788" t="s">
        <v>14</v>
      </c>
      <c r="G13" s="789"/>
      <c r="H13" s="789"/>
      <c r="I13" s="790"/>
      <c r="J13" s="788" t="s">
        <v>15</v>
      </c>
      <c r="K13" s="789"/>
      <c r="L13" s="789"/>
      <c r="M13" s="790"/>
      <c r="O13" s="784" t="s">
        <v>168</v>
      </c>
      <c r="P13" s="785"/>
      <c r="Q13" s="785"/>
      <c r="R13" s="785"/>
      <c r="S13" s="785"/>
      <c r="T13" s="785"/>
      <c r="U13" s="785"/>
      <c r="V13" s="741" t="s">
        <v>262</v>
      </c>
      <c r="W13" s="742"/>
      <c r="X13" s="742"/>
      <c r="Y13" s="743"/>
      <c r="Z13" s="741" t="s">
        <v>15</v>
      </c>
      <c r="AA13" s="742"/>
      <c r="AB13" s="742"/>
      <c r="AC13" s="743"/>
    </row>
    <row r="14" spans="2:29" ht="114" customHeight="1" thickBot="1">
      <c r="B14" s="111" t="s">
        <v>16</v>
      </c>
      <c r="C14" s="113" t="s">
        <v>13</v>
      </c>
      <c r="D14" s="115" t="s">
        <v>12</v>
      </c>
      <c r="E14" s="114" t="s">
        <v>11</v>
      </c>
      <c r="F14" s="113" t="s">
        <v>20</v>
      </c>
      <c r="G14" s="115" t="s">
        <v>10</v>
      </c>
      <c r="H14" s="112" t="s">
        <v>9</v>
      </c>
      <c r="I14" s="114" t="s">
        <v>19</v>
      </c>
      <c r="J14" s="113" t="s">
        <v>4</v>
      </c>
      <c r="K14" s="115" t="s">
        <v>5</v>
      </c>
      <c r="L14" s="115" t="s">
        <v>6</v>
      </c>
      <c r="M14" s="114" t="s">
        <v>7</v>
      </c>
      <c r="N14" s="111" t="s">
        <v>8</v>
      </c>
      <c r="O14" s="487" t="s">
        <v>205</v>
      </c>
      <c r="P14" s="488" t="s">
        <v>162</v>
      </c>
      <c r="Q14" s="488" t="s">
        <v>343</v>
      </c>
      <c r="R14" s="489" t="s">
        <v>164</v>
      </c>
      <c r="S14" s="489" t="s">
        <v>165</v>
      </c>
      <c r="T14" s="489" t="s">
        <v>166</v>
      </c>
      <c r="U14" s="488" t="s">
        <v>167</v>
      </c>
      <c r="V14" s="5" t="s">
        <v>20</v>
      </c>
      <c r="W14" s="6" t="s">
        <v>10</v>
      </c>
      <c r="X14" s="8" t="s">
        <v>9</v>
      </c>
      <c r="Y14" s="7" t="s">
        <v>19</v>
      </c>
      <c r="Z14" s="5" t="s">
        <v>4</v>
      </c>
      <c r="AA14" s="6" t="s">
        <v>5</v>
      </c>
      <c r="AB14" s="6" t="s">
        <v>6</v>
      </c>
      <c r="AC14" s="7" t="s">
        <v>7</v>
      </c>
    </row>
    <row r="15" spans="2:29" ht="21.75" customHeight="1" thickBot="1">
      <c r="B15" s="779" t="s">
        <v>23</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91"/>
    </row>
    <row r="16" spans="2:29" ht="119.25" customHeight="1">
      <c r="B16" s="437" t="s">
        <v>208</v>
      </c>
      <c r="C16" s="384" t="s">
        <v>3</v>
      </c>
      <c r="D16" s="387"/>
      <c r="E16" s="386"/>
      <c r="F16" s="384">
        <v>1</v>
      </c>
      <c r="G16" s="387">
        <v>2</v>
      </c>
      <c r="H16" s="387">
        <v>1</v>
      </c>
      <c r="I16" s="386">
        <f>+H16+G16+F16</f>
        <v>4</v>
      </c>
      <c r="J16" s="384">
        <f>IF($I16&gt;0,(IF($I16&lt;4,"X",""))," ")</f>
      </c>
      <c r="K16" s="384" t="str">
        <f>IF($I16&gt;3,(IF($I16&lt;6,"X",""))," ")</f>
        <v>X</v>
      </c>
      <c r="L16" s="384" t="str">
        <f>IF($I16&gt;5,(IF($I16&lt;8,"X",""))," ")</f>
        <v> </v>
      </c>
      <c r="M16" s="386" t="str">
        <f>IF($I16&gt;7,(IF($I16&lt;12,"X",""))," ")</f>
        <v> </v>
      </c>
      <c r="N16" s="382" t="s">
        <v>414</v>
      </c>
      <c r="O16" s="361" t="s">
        <v>3</v>
      </c>
      <c r="P16" s="330"/>
      <c r="Q16" s="330" t="s">
        <v>3</v>
      </c>
      <c r="R16" s="330"/>
      <c r="S16" s="345"/>
      <c r="T16" s="345"/>
      <c r="U16" s="490"/>
      <c r="V16" s="332">
        <v>1</v>
      </c>
      <c r="W16" s="329">
        <v>2</v>
      </c>
      <c r="X16" s="329">
        <v>1</v>
      </c>
      <c r="Y16" s="338">
        <f>SUM(V16:X16)</f>
        <v>4</v>
      </c>
      <c r="Z16" s="419"/>
      <c r="AA16" s="329" t="s">
        <v>3</v>
      </c>
      <c r="AB16" s="329"/>
      <c r="AC16" s="338"/>
    </row>
    <row r="17" spans="2:29" ht="71.25" customHeight="1">
      <c r="B17" s="430" t="s">
        <v>174</v>
      </c>
      <c r="C17" s="431" t="s">
        <v>3</v>
      </c>
      <c r="D17" s="327"/>
      <c r="E17" s="339"/>
      <c r="F17" s="431">
        <v>1</v>
      </c>
      <c r="G17" s="327">
        <v>1</v>
      </c>
      <c r="H17" s="327">
        <v>1</v>
      </c>
      <c r="I17" s="339">
        <f>+H17+G17+F17</f>
        <v>3</v>
      </c>
      <c r="J17" s="384" t="str">
        <f>IF($I17&gt;0,(IF($I17&lt;4,"X",""))," ")</f>
        <v>X</v>
      </c>
      <c r="K17" s="384" t="str">
        <f>IF($I17&gt;3,(IF($I17&lt;6,"X",""))," ")</f>
        <v> </v>
      </c>
      <c r="L17" s="384" t="str">
        <f>IF($I17&gt;5,(IF($I17&lt;8,"X",""))," ")</f>
        <v> </v>
      </c>
      <c r="M17" s="386" t="str">
        <f>IF($I17&gt;7,(IF($I17&lt;12,"X",""))," ")</f>
        <v> </v>
      </c>
      <c r="N17" s="394" t="s">
        <v>415</v>
      </c>
      <c r="O17" s="362" t="s">
        <v>3</v>
      </c>
      <c r="P17" s="328"/>
      <c r="Q17" s="328" t="s">
        <v>3</v>
      </c>
      <c r="R17" s="328"/>
      <c r="S17" s="344"/>
      <c r="T17" s="344"/>
      <c r="U17" s="476"/>
      <c r="V17" s="333">
        <v>1</v>
      </c>
      <c r="W17" s="327">
        <v>1</v>
      </c>
      <c r="X17" s="327">
        <v>1</v>
      </c>
      <c r="Y17" s="339">
        <f>SUM(V17:X17)</f>
        <v>3</v>
      </c>
      <c r="Z17" s="431" t="s">
        <v>3</v>
      </c>
      <c r="AA17" s="327"/>
      <c r="AB17" s="327"/>
      <c r="AC17" s="339"/>
    </row>
    <row r="18" spans="2:29" ht="70.5" customHeight="1">
      <c r="B18" s="430" t="s">
        <v>405</v>
      </c>
      <c r="C18" s="431" t="s">
        <v>3</v>
      </c>
      <c r="D18" s="327"/>
      <c r="E18" s="339"/>
      <c r="F18" s="431">
        <v>1</v>
      </c>
      <c r="G18" s="327">
        <v>4</v>
      </c>
      <c r="H18" s="327">
        <v>1</v>
      </c>
      <c r="I18" s="339">
        <f>+H18+G18+F18</f>
        <v>6</v>
      </c>
      <c r="J18" s="384">
        <f>IF($I18&gt;0,(IF($I18&lt;4,"X",""))," ")</f>
      </c>
      <c r="K18" s="384">
        <f>IF($I18&gt;3,(IF($I18&lt;6,"X",""))," ")</f>
      </c>
      <c r="L18" s="384" t="str">
        <f>IF($I18&gt;5,(IF($I18&lt;8,"X",""))," ")</f>
        <v>X</v>
      </c>
      <c r="M18" s="386" t="str">
        <f>IF($I18&gt;7,(IF($I18&lt;12,"X",""))," ")</f>
        <v> </v>
      </c>
      <c r="N18" s="394" t="s">
        <v>416</v>
      </c>
      <c r="O18" s="362" t="s">
        <v>3</v>
      </c>
      <c r="P18" s="328"/>
      <c r="Q18" s="328" t="s">
        <v>3</v>
      </c>
      <c r="R18" s="328"/>
      <c r="S18" s="344"/>
      <c r="T18" s="344"/>
      <c r="U18" s="476"/>
      <c r="V18" s="333">
        <v>1</v>
      </c>
      <c r="W18" s="327">
        <v>2</v>
      </c>
      <c r="X18" s="327">
        <v>1</v>
      </c>
      <c r="Y18" s="339">
        <f>SUM(V18:X18)</f>
        <v>4</v>
      </c>
      <c r="Z18" s="431"/>
      <c r="AA18" s="327" t="s">
        <v>3</v>
      </c>
      <c r="AB18" s="327"/>
      <c r="AC18" s="339"/>
    </row>
    <row r="19" spans="2:29" ht="54" customHeight="1" thickBot="1">
      <c r="B19" s="436" t="s">
        <v>406</v>
      </c>
      <c r="C19" s="438" t="s">
        <v>3</v>
      </c>
      <c r="D19" s="331"/>
      <c r="E19" s="340"/>
      <c r="F19" s="438">
        <v>1</v>
      </c>
      <c r="G19" s="331">
        <v>4</v>
      </c>
      <c r="H19" s="331">
        <v>1</v>
      </c>
      <c r="I19" s="340">
        <f>+H19+G19+F19</f>
        <v>6</v>
      </c>
      <c r="J19" s="370">
        <f>IF($I19&gt;0,(IF($I19&lt;4,"X",""))," ")</f>
      </c>
      <c r="K19" s="370">
        <f>IF($I19&gt;3,(IF($I19&lt;6,"X",""))," ")</f>
      </c>
      <c r="L19" s="370" t="str">
        <f>IF($I19&gt;5,(IF($I19&lt;8,"X",""))," ")</f>
        <v>X</v>
      </c>
      <c r="M19" s="411" t="str">
        <f>IF($I19&gt;7,(IF($I19&lt;12,"X",""))," ")</f>
        <v> </v>
      </c>
      <c r="N19" s="394" t="s">
        <v>417</v>
      </c>
      <c r="O19" s="363" t="s">
        <v>3</v>
      </c>
      <c r="P19" s="356"/>
      <c r="Q19" s="356" t="s">
        <v>3</v>
      </c>
      <c r="R19" s="356"/>
      <c r="S19" s="359"/>
      <c r="T19" s="359"/>
      <c r="U19" s="491"/>
      <c r="V19" s="334">
        <v>1</v>
      </c>
      <c r="W19" s="331">
        <v>2</v>
      </c>
      <c r="X19" s="331">
        <v>1</v>
      </c>
      <c r="Y19" s="340">
        <f>SUM(V19:X19)</f>
        <v>4</v>
      </c>
      <c r="Z19" s="438"/>
      <c r="AA19" s="331" t="s">
        <v>3</v>
      </c>
      <c r="AB19" s="331"/>
      <c r="AC19" s="340"/>
    </row>
    <row r="20" spans="2:31" ht="21.75" customHeight="1" thickBot="1">
      <c r="B20" s="104"/>
      <c r="C20" s="104"/>
      <c r="D20" s="104"/>
      <c r="E20" s="104"/>
      <c r="F20" s="104"/>
      <c r="G20" s="104"/>
      <c r="H20" s="773" t="s">
        <v>22</v>
      </c>
      <c r="I20" s="775"/>
      <c r="J20" s="426"/>
      <c r="K20" s="343"/>
      <c r="L20" s="425" t="s">
        <v>3</v>
      </c>
      <c r="M20" s="326"/>
      <c r="N20" s="424"/>
      <c r="O20" s="107"/>
      <c r="P20" s="107"/>
      <c r="Q20" s="107"/>
      <c r="R20" s="107"/>
      <c r="S20" s="492"/>
      <c r="T20" s="492"/>
      <c r="U20" s="492"/>
      <c r="V20" s="449"/>
      <c r="W20" s="108"/>
      <c r="X20" s="773" t="s">
        <v>22</v>
      </c>
      <c r="Y20" s="775"/>
      <c r="Z20" s="368"/>
      <c r="AA20" s="350" t="s">
        <v>3</v>
      </c>
      <c r="AB20" s="367"/>
      <c r="AC20" s="352"/>
      <c r="AD20" s="102"/>
      <c r="AE20" s="102"/>
    </row>
    <row r="21" spans="2:31" ht="21.75" customHeight="1" thickBot="1">
      <c r="B21" s="108"/>
      <c r="C21" s="108"/>
      <c r="D21" s="108"/>
      <c r="E21" s="108"/>
      <c r="F21" s="108"/>
      <c r="G21" s="108"/>
      <c r="H21" s="110"/>
      <c r="I21" s="110"/>
      <c r="J21" s="105"/>
      <c r="K21" s="105"/>
      <c r="L21" s="105"/>
      <c r="M21" s="105"/>
      <c r="N21" s="348"/>
      <c r="O21" s="107"/>
      <c r="P21" s="107"/>
      <c r="Q21" s="107"/>
      <c r="R21" s="107"/>
      <c r="S21" s="492"/>
      <c r="T21" s="492"/>
      <c r="U21" s="492"/>
      <c r="V21" s="449"/>
      <c r="W21" s="108"/>
      <c r="X21" s="108"/>
      <c r="Y21" s="108"/>
      <c r="Z21" s="108"/>
      <c r="AA21" s="108"/>
      <c r="AB21" s="108"/>
      <c r="AC21" s="108"/>
      <c r="AD21" s="102"/>
      <c r="AE21" s="102"/>
    </row>
    <row r="22" spans="6:29" ht="26.25" customHeight="1" thickBot="1">
      <c r="F22" s="788" t="s">
        <v>14</v>
      </c>
      <c r="G22" s="789"/>
      <c r="H22" s="789"/>
      <c r="I22" s="790"/>
      <c r="J22" s="788" t="s">
        <v>15</v>
      </c>
      <c r="K22" s="789"/>
      <c r="L22" s="789"/>
      <c r="M22" s="790"/>
      <c r="O22" s="784" t="s">
        <v>168</v>
      </c>
      <c r="P22" s="785"/>
      <c r="Q22" s="785"/>
      <c r="R22" s="785"/>
      <c r="S22" s="785"/>
      <c r="T22" s="785"/>
      <c r="U22" s="785"/>
      <c r="V22" s="741" t="s">
        <v>262</v>
      </c>
      <c r="W22" s="742"/>
      <c r="X22" s="742"/>
      <c r="Y22" s="743"/>
      <c r="Z22" s="741" t="s">
        <v>15</v>
      </c>
      <c r="AA22" s="742"/>
      <c r="AB22" s="742"/>
      <c r="AC22" s="743"/>
    </row>
    <row r="23" spans="2:29" ht="44.25" customHeight="1" thickBot="1">
      <c r="B23" s="111" t="s">
        <v>16</v>
      </c>
      <c r="C23" s="113" t="s">
        <v>13</v>
      </c>
      <c r="D23" s="115" t="s">
        <v>12</v>
      </c>
      <c r="E23" s="114" t="s">
        <v>11</v>
      </c>
      <c r="F23" s="113" t="s">
        <v>20</v>
      </c>
      <c r="G23" s="115" t="s">
        <v>10</v>
      </c>
      <c r="H23" s="112" t="s">
        <v>9</v>
      </c>
      <c r="I23" s="114" t="s">
        <v>19</v>
      </c>
      <c r="J23" s="113" t="s">
        <v>4</v>
      </c>
      <c r="K23" s="115" t="s">
        <v>5</v>
      </c>
      <c r="L23" s="115" t="s">
        <v>6</v>
      </c>
      <c r="M23" s="114" t="s">
        <v>7</v>
      </c>
      <c r="N23" s="111" t="s">
        <v>8</v>
      </c>
      <c r="O23" s="487" t="s">
        <v>205</v>
      </c>
      <c r="P23" s="488" t="s">
        <v>162</v>
      </c>
      <c r="Q23" s="488" t="s">
        <v>343</v>
      </c>
      <c r="R23" s="489" t="s">
        <v>164</v>
      </c>
      <c r="S23" s="489" t="s">
        <v>165</v>
      </c>
      <c r="T23" s="489" t="s">
        <v>166</v>
      </c>
      <c r="U23" s="488" t="s">
        <v>167</v>
      </c>
      <c r="V23" s="5" t="s">
        <v>20</v>
      </c>
      <c r="W23" s="6" t="s">
        <v>10</v>
      </c>
      <c r="X23" s="8" t="s">
        <v>9</v>
      </c>
      <c r="Y23" s="7" t="s">
        <v>19</v>
      </c>
      <c r="Z23" s="5" t="s">
        <v>4</v>
      </c>
      <c r="AA23" s="6" t="s">
        <v>5</v>
      </c>
      <c r="AB23" s="6" t="s">
        <v>6</v>
      </c>
      <c r="AC23" s="7" t="s">
        <v>7</v>
      </c>
    </row>
    <row r="24" spans="2:29" ht="21.75" customHeight="1" thickBot="1">
      <c r="B24" s="779" t="s">
        <v>17</v>
      </c>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91"/>
    </row>
    <row r="25" spans="2:29" ht="39" customHeight="1">
      <c r="B25" s="393" t="s">
        <v>21</v>
      </c>
      <c r="C25" s="336" t="s">
        <v>3</v>
      </c>
      <c r="D25" s="327"/>
      <c r="E25" s="395"/>
      <c r="F25" s="336">
        <v>2</v>
      </c>
      <c r="G25" s="327">
        <v>2</v>
      </c>
      <c r="H25" s="327">
        <v>1</v>
      </c>
      <c r="I25" s="339">
        <f aca="true" t="shared" si="0" ref="I25:I31">+H25+G25+F25</f>
        <v>5</v>
      </c>
      <c r="J25" s="385">
        <f aca="true" t="shared" si="1" ref="J25:J31">IF($I25&gt;0,(IF($I25&lt;4,"X",""))," ")</f>
      </c>
      <c r="K25" s="384" t="str">
        <f aca="true" t="shared" si="2" ref="K25:K31">IF($I25&gt;3,(IF($I25&lt;6,"X",""))," ")</f>
        <v>X</v>
      </c>
      <c r="L25" s="384" t="str">
        <f aca="true" t="shared" si="3" ref="L25:L31">IF($I25&gt;5,(IF($I25&lt;8,"X",""))," ")</f>
        <v> </v>
      </c>
      <c r="M25" s="383" t="str">
        <f aca="true" t="shared" si="4" ref="M25:M31">IF($I25&gt;7,(IF($I25&lt;12,"X",""))," ")</f>
        <v> </v>
      </c>
      <c r="N25" s="402" t="s">
        <v>418</v>
      </c>
      <c r="O25" s="361"/>
      <c r="P25" s="330" t="s">
        <v>3</v>
      </c>
      <c r="Q25" s="330" t="s">
        <v>3</v>
      </c>
      <c r="R25" s="330"/>
      <c r="S25" s="345" t="s">
        <v>3</v>
      </c>
      <c r="T25" s="345"/>
      <c r="U25" s="346"/>
      <c r="V25" s="332">
        <v>1</v>
      </c>
      <c r="W25" s="329">
        <v>1</v>
      </c>
      <c r="X25" s="329">
        <v>1</v>
      </c>
      <c r="Y25" s="338">
        <f aca="true" t="shared" si="5" ref="Y25:Y31">SUM(V25:X25)</f>
        <v>3</v>
      </c>
      <c r="Z25" s="419" t="s">
        <v>3</v>
      </c>
      <c r="AA25" s="329"/>
      <c r="AB25" s="329"/>
      <c r="AC25" s="338"/>
    </row>
    <row r="26" spans="2:29" ht="35.25" customHeight="1">
      <c r="B26" s="402" t="s">
        <v>344</v>
      </c>
      <c r="C26" s="336" t="s">
        <v>3</v>
      </c>
      <c r="D26" s="327"/>
      <c r="E26" s="395"/>
      <c r="F26" s="336">
        <v>1</v>
      </c>
      <c r="G26" s="327">
        <v>1</v>
      </c>
      <c r="H26" s="327">
        <v>1</v>
      </c>
      <c r="I26" s="339">
        <f t="shared" si="0"/>
        <v>3</v>
      </c>
      <c r="J26" s="385" t="str">
        <f t="shared" si="1"/>
        <v>X</v>
      </c>
      <c r="K26" s="384" t="str">
        <f t="shared" si="2"/>
        <v> </v>
      </c>
      <c r="L26" s="384" t="str">
        <f t="shared" si="3"/>
        <v> </v>
      </c>
      <c r="M26" s="383" t="str">
        <f t="shared" si="4"/>
        <v> </v>
      </c>
      <c r="N26" s="402" t="s">
        <v>345</v>
      </c>
      <c r="O26" s="362"/>
      <c r="P26" s="328"/>
      <c r="Q26" s="328" t="s">
        <v>3</v>
      </c>
      <c r="R26" s="328"/>
      <c r="S26" s="344"/>
      <c r="T26" s="344"/>
      <c r="U26" s="347"/>
      <c r="V26" s="333">
        <v>1</v>
      </c>
      <c r="W26" s="327">
        <v>1</v>
      </c>
      <c r="X26" s="327">
        <v>1</v>
      </c>
      <c r="Y26" s="339">
        <f t="shared" si="5"/>
        <v>3</v>
      </c>
      <c r="Z26" s="431" t="s">
        <v>3</v>
      </c>
      <c r="AA26" s="327"/>
      <c r="AB26" s="327"/>
      <c r="AC26" s="339"/>
    </row>
    <row r="27" spans="2:29" ht="34.5" customHeight="1">
      <c r="B27" s="402" t="s">
        <v>209</v>
      </c>
      <c r="C27" s="336" t="s">
        <v>3</v>
      </c>
      <c r="D27" s="327"/>
      <c r="E27" s="395"/>
      <c r="F27" s="336">
        <v>2</v>
      </c>
      <c r="G27" s="327">
        <v>1</v>
      </c>
      <c r="H27" s="327">
        <v>1</v>
      </c>
      <c r="I27" s="339">
        <f t="shared" si="0"/>
        <v>4</v>
      </c>
      <c r="J27" s="385">
        <f t="shared" si="1"/>
      </c>
      <c r="K27" s="384" t="str">
        <f t="shared" si="2"/>
        <v>X</v>
      </c>
      <c r="L27" s="384" t="str">
        <f t="shared" si="3"/>
        <v> </v>
      </c>
      <c r="M27" s="383" t="str">
        <f t="shared" si="4"/>
        <v> </v>
      </c>
      <c r="N27" s="402" t="s">
        <v>341</v>
      </c>
      <c r="O27" s="362"/>
      <c r="P27" s="328"/>
      <c r="Q27" s="328"/>
      <c r="R27" s="328"/>
      <c r="S27" s="344"/>
      <c r="T27" s="344" t="s">
        <v>3</v>
      </c>
      <c r="U27" s="347"/>
      <c r="V27" s="333">
        <v>1</v>
      </c>
      <c r="W27" s="327">
        <v>1</v>
      </c>
      <c r="X27" s="327">
        <v>1</v>
      </c>
      <c r="Y27" s="339">
        <f t="shared" si="5"/>
        <v>3</v>
      </c>
      <c r="Z27" s="431" t="s">
        <v>3</v>
      </c>
      <c r="AA27" s="327"/>
      <c r="AB27" s="327"/>
      <c r="AC27" s="339"/>
    </row>
    <row r="28" spans="2:29" ht="45.75" customHeight="1">
      <c r="B28" s="402" t="s">
        <v>281</v>
      </c>
      <c r="C28" s="336" t="s">
        <v>3</v>
      </c>
      <c r="D28" s="327"/>
      <c r="E28" s="395"/>
      <c r="F28" s="336">
        <v>1</v>
      </c>
      <c r="G28" s="327">
        <v>2</v>
      </c>
      <c r="H28" s="327">
        <v>1</v>
      </c>
      <c r="I28" s="339">
        <f t="shared" si="0"/>
        <v>4</v>
      </c>
      <c r="J28" s="385">
        <f t="shared" si="1"/>
      </c>
      <c r="K28" s="384" t="str">
        <f t="shared" si="2"/>
        <v>X</v>
      </c>
      <c r="L28" s="384" t="str">
        <f t="shared" si="3"/>
        <v> </v>
      </c>
      <c r="M28" s="383" t="str">
        <f t="shared" si="4"/>
        <v> </v>
      </c>
      <c r="N28" s="402" t="s">
        <v>419</v>
      </c>
      <c r="O28" s="362" t="s">
        <v>3</v>
      </c>
      <c r="P28" s="328"/>
      <c r="Q28" s="328" t="s">
        <v>3</v>
      </c>
      <c r="R28" s="328"/>
      <c r="S28" s="344"/>
      <c r="T28" s="344" t="s">
        <v>3</v>
      </c>
      <c r="U28" s="347"/>
      <c r="V28" s="333">
        <v>1</v>
      </c>
      <c r="W28" s="327">
        <v>1</v>
      </c>
      <c r="X28" s="327">
        <v>1</v>
      </c>
      <c r="Y28" s="339">
        <f t="shared" si="5"/>
        <v>3</v>
      </c>
      <c r="Z28" s="431" t="s">
        <v>3</v>
      </c>
      <c r="AA28" s="327"/>
      <c r="AB28" s="327"/>
      <c r="AC28" s="339"/>
    </row>
    <row r="29" spans="2:29" ht="79.5" customHeight="1">
      <c r="B29" s="402" t="s">
        <v>282</v>
      </c>
      <c r="C29" s="336" t="s">
        <v>3</v>
      </c>
      <c r="D29" s="327"/>
      <c r="E29" s="395"/>
      <c r="F29" s="336">
        <v>1</v>
      </c>
      <c r="G29" s="327">
        <v>2</v>
      </c>
      <c r="H29" s="327">
        <v>1</v>
      </c>
      <c r="I29" s="339">
        <f t="shared" si="0"/>
        <v>4</v>
      </c>
      <c r="J29" s="385">
        <f t="shared" si="1"/>
      </c>
      <c r="K29" s="384" t="str">
        <f t="shared" si="2"/>
        <v>X</v>
      </c>
      <c r="L29" s="384" t="str">
        <f t="shared" si="3"/>
        <v> </v>
      </c>
      <c r="M29" s="383" t="str">
        <f t="shared" si="4"/>
        <v> </v>
      </c>
      <c r="N29" s="402" t="s">
        <v>420</v>
      </c>
      <c r="O29" s="362" t="s">
        <v>3</v>
      </c>
      <c r="P29" s="328"/>
      <c r="Q29" s="328" t="s">
        <v>3</v>
      </c>
      <c r="R29" s="328"/>
      <c r="S29" s="344"/>
      <c r="T29" s="344" t="s">
        <v>3</v>
      </c>
      <c r="U29" s="347"/>
      <c r="V29" s="333">
        <v>1</v>
      </c>
      <c r="W29" s="327">
        <v>1</v>
      </c>
      <c r="X29" s="327">
        <v>1</v>
      </c>
      <c r="Y29" s="339">
        <f t="shared" si="5"/>
        <v>3</v>
      </c>
      <c r="Z29" s="431" t="s">
        <v>3</v>
      </c>
      <c r="AA29" s="327"/>
      <c r="AB29" s="327"/>
      <c r="AC29" s="339"/>
    </row>
    <row r="30" spans="2:29" s="374" customFormat="1" ht="60.75" customHeight="1">
      <c r="B30" s="393" t="s">
        <v>128</v>
      </c>
      <c r="C30" s="362" t="s">
        <v>3</v>
      </c>
      <c r="D30" s="328"/>
      <c r="E30" s="392"/>
      <c r="F30" s="362">
        <v>1</v>
      </c>
      <c r="G30" s="328">
        <v>2</v>
      </c>
      <c r="H30" s="328">
        <v>2</v>
      </c>
      <c r="I30" s="391">
        <f t="shared" si="0"/>
        <v>5</v>
      </c>
      <c r="J30" s="377">
        <f t="shared" si="1"/>
      </c>
      <c r="K30" s="376" t="str">
        <f t="shared" si="2"/>
        <v>X</v>
      </c>
      <c r="L30" s="376" t="str">
        <f t="shared" si="3"/>
        <v> </v>
      </c>
      <c r="M30" s="375" t="str">
        <f t="shared" si="4"/>
        <v> </v>
      </c>
      <c r="N30" s="393" t="s">
        <v>421</v>
      </c>
      <c r="O30" s="362" t="s">
        <v>3</v>
      </c>
      <c r="P30" s="328" t="s">
        <v>3</v>
      </c>
      <c r="Q30" s="328"/>
      <c r="R30" s="328"/>
      <c r="S30" s="344"/>
      <c r="T30" s="344" t="s">
        <v>3</v>
      </c>
      <c r="U30" s="347"/>
      <c r="V30" s="333">
        <v>1</v>
      </c>
      <c r="W30" s="327">
        <v>1</v>
      </c>
      <c r="X30" s="327">
        <v>2</v>
      </c>
      <c r="Y30" s="339">
        <f t="shared" si="5"/>
        <v>4</v>
      </c>
      <c r="Z30" s="431"/>
      <c r="AA30" s="327" t="s">
        <v>3</v>
      </c>
      <c r="AB30" s="327"/>
      <c r="AC30" s="339"/>
    </row>
    <row r="31" spans="2:29" s="374" customFormat="1" ht="60.75" customHeight="1" thickBot="1">
      <c r="B31" s="393" t="s">
        <v>346</v>
      </c>
      <c r="C31" s="362" t="s">
        <v>3</v>
      </c>
      <c r="D31" s="328"/>
      <c r="E31" s="392"/>
      <c r="F31" s="362">
        <v>1</v>
      </c>
      <c r="G31" s="328">
        <v>1</v>
      </c>
      <c r="H31" s="328">
        <v>2</v>
      </c>
      <c r="I31" s="391">
        <f t="shared" si="0"/>
        <v>4</v>
      </c>
      <c r="J31" s="377">
        <f t="shared" si="1"/>
      </c>
      <c r="K31" s="376" t="str">
        <f t="shared" si="2"/>
        <v>X</v>
      </c>
      <c r="L31" s="376" t="str">
        <f t="shared" si="3"/>
        <v> </v>
      </c>
      <c r="M31" s="375" t="str">
        <f t="shared" si="4"/>
        <v> </v>
      </c>
      <c r="N31" s="393" t="s">
        <v>359</v>
      </c>
      <c r="O31" s="363"/>
      <c r="P31" s="356"/>
      <c r="Q31" s="356" t="s">
        <v>3</v>
      </c>
      <c r="R31" s="356"/>
      <c r="S31" s="359"/>
      <c r="T31" s="359" t="s">
        <v>3</v>
      </c>
      <c r="U31" s="360"/>
      <c r="V31" s="334">
        <v>1</v>
      </c>
      <c r="W31" s="331">
        <v>1</v>
      </c>
      <c r="X31" s="331">
        <v>1</v>
      </c>
      <c r="Y31" s="340">
        <f t="shared" si="5"/>
        <v>3</v>
      </c>
      <c r="Z31" s="438" t="s">
        <v>3</v>
      </c>
      <c r="AA31" s="331"/>
      <c r="AB31" s="331"/>
      <c r="AC31" s="340"/>
    </row>
    <row r="32" spans="2:29" ht="21.75" customHeight="1" thickBot="1">
      <c r="B32" s="104"/>
      <c r="C32" s="104"/>
      <c r="D32" s="104"/>
      <c r="E32" s="104"/>
      <c r="F32" s="104"/>
      <c r="G32" s="104"/>
      <c r="H32" s="788" t="s">
        <v>22</v>
      </c>
      <c r="I32" s="790"/>
      <c r="J32" s="426"/>
      <c r="K32" s="343" t="s">
        <v>3</v>
      </c>
      <c r="L32" s="425"/>
      <c r="M32" s="326"/>
      <c r="N32" s="424"/>
      <c r="O32" s="105"/>
      <c r="P32" s="107"/>
      <c r="Q32" s="493"/>
      <c r="R32" s="493"/>
      <c r="S32" s="493"/>
      <c r="T32" s="493"/>
      <c r="U32" s="493"/>
      <c r="V32" s="103"/>
      <c r="W32" s="103"/>
      <c r="X32" s="773" t="s">
        <v>22</v>
      </c>
      <c r="Y32" s="775"/>
      <c r="Z32" s="368"/>
      <c r="AA32" s="350" t="s">
        <v>3</v>
      </c>
      <c r="AB32" s="367"/>
      <c r="AC32" s="352"/>
    </row>
    <row r="33" spans="2:29" ht="21.75" customHeight="1" thickBot="1">
      <c r="B33" s="108"/>
      <c r="C33" s="108"/>
      <c r="D33" s="108"/>
      <c r="E33" s="108"/>
      <c r="F33" s="108"/>
      <c r="G33" s="108"/>
      <c r="H33" s="106"/>
      <c r="I33" s="106"/>
      <c r="J33" s="106"/>
      <c r="K33" s="106"/>
      <c r="L33" s="106"/>
      <c r="M33" s="106"/>
      <c r="N33" s="348"/>
      <c r="O33" s="493"/>
      <c r="P33" s="493"/>
      <c r="Q33" s="493"/>
      <c r="R33" s="493"/>
      <c r="S33" s="493"/>
      <c r="T33" s="493"/>
      <c r="U33" s="493"/>
      <c r="V33" s="103"/>
      <c r="W33" s="103"/>
      <c r="X33" s="103"/>
      <c r="Y33" s="103"/>
      <c r="Z33" s="103"/>
      <c r="AA33" s="103"/>
      <c r="AB33" s="103"/>
      <c r="AC33" s="103"/>
    </row>
    <row r="34" spans="6:29" ht="26.25" customHeight="1" thickBot="1">
      <c r="F34" s="788" t="s">
        <v>14</v>
      </c>
      <c r="G34" s="789"/>
      <c r="H34" s="789"/>
      <c r="I34" s="790"/>
      <c r="J34" s="788" t="s">
        <v>15</v>
      </c>
      <c r="K34" s="789"/>
      <c r="L34" s="789"/>
      <c r="M34" s="790"/>
      <c r="O34" s="784" t="s">
        <v>168</v>
      </c>
      <c r="P34" s="785"/>
      <c r="Q34" s="785"/>
      <c r="R34" s="785"/>
      <c r="S34" s="785"/>
      <c r="T34" s="785"/>
      <c r="U34" s="785"/>
      <c r="V34" s="741" t="s">
        <v>262</v>
      </c>
      <c r="W34" s="742"/>
      <c r="X34" s="742"/>
      <c r="Y34" s="743"/>
      <c r="Z34" s="741" t="s">
        <v>15</v>
      </c>
      <c r="AA34" s="742"/>
      <c r="AB34" s="742"/>
      <c r="AC34" s="743"/>
    </row>
    <row r="35" spans="2:29" ht="44.25" customHeight="1" thickBot="1">
      <c r="B35" s="111" t="s">
        <v>16</v>
      </c>
      <c r="C35" s="113" t="s">
        <v>13</v>
      </c>
      <c r="D35" s="115" t="s">
        <v>12</v>
      </c>
      <c r="E35" s="114" t="s">
        <v>11</v>
      </c>
      <c r="F35" s="113" t="s">
        <v>20</v>
      </c>
      <c r="G35" s="115" t="s">
        <v>10</v>
      </c>
      <c r="H35" s="112" t="s">
        <v>9</v>
      </c>
      <c r="I35" s="114" t="s">
        <v>19</v>
      </c>
      <c r="J35" s="113" t="s">
        <v>4</v>
      </c>
      <c r="K35" s="115" t="s">
        <v>5</v>
      </c>
      <c r="L35" s="115" t="s">
        <v>6</v>
      </c>
      <c r="M35" s="114" t="s">
        <v>7</v>
      </c>
      <c r="N35" s="111" t="s">
        <v>8</v>
      </c>
      <c r="O35" s="487" t="s">
        <v>205</v>
      </c>
      <c r="P35" s="488" t="s">
        <v>162</v>
      </c>
      <c r="Q35" s="488" t="s">
        <v>343</v>
      </c>
      <c r="R35" s="489" t="s">
        <v>164</v>
      </c>
      <c r="S35" s="489" t="s">
        <v>165</v>
      </c>
      <c r="T35" s="489" t="s">
        <v>166</v>
      </c>
      <c r="U35" s="488" t="s">
        <v>167</v>
      </c>
      <c r="V35" s="5" t="s">
        <v>20</v>
      </c>
      <c r="W35" s="6" t="s">
        <v>10</v>
      </c>
      <c r="X35" s="8" t="s">
        <v>9</v>
      </c>
      <c r="Y35" s="7" t="s">
        <v>19</v>
      </c>
      <c r="Z35" s="5" t="s">
        <v>4</v>
      </c>
      <c r="AA35" s="6" t="s">
        <v>5</v>
      </c>
      <c r="AB35" s="6" t="s">
        <v>6</v>
      </c>
      <c r="AC35" s="7" t="s">
        <v>7</v>
      </c>
    </row>
    <row r="36" spans="2:29" ht="21.75" customHeight="1" thickBot="1">
      <c r="B36" s="779" t="s">
        <v>71</v>
      </c>
      <c r="C36" s="780"/>
      <c r="D36" s="780"/>
      <c r="E36" s="780"/>
      <c r="F36" s="780"/>
      <c r="G36" s="780"/>
      <c r="H36" s="780"/>
      <c r="I36" s="780"/>
      <c r="J36" s="780"/>
      <c r="K36" s="780"/>
      <c r="L36" s="780"/>
      <c r="M36" s="780"/>
      <c r="N36" s="780"/>
      <c r="O36" s="771"/>
      <c r="P36" s="771"/>
      <c r="Q36" s="771"/>
      <c r="R36" s="771"/>
      <c r="S36" s="771"/>
      <c r="T36" s="771"/>
      <c r="U36" s="771"/>
      <c r="V36" s="771"/>
      <c r="W36" s="771"/>
      <c r="X36" s="771"/>
      <c r="Y36" s="771"/>
      <c r="Z36" s="771"/>
      <c r="AA36" s="771"/>
      <c r="AB36" s="771"/>
      <c r="AC36" s="772"/>
    </row>
    <row r="37" spans="2:29" ht="48.75" customHeight="1">
      <c r="B37" s="422" t="s">
        <v>72</v>
      </c>
      <c r="C37" s="441" t="s">
        <v>3</v>
      </c>
      <c r="D37" s="443"/>
      <c r="E37" s="442"/>
      <c r="F37" s="441">
        <v>2</v>
      </c>
      <c r="G37" s="443">
        <v>4</v>
      </c>
      <c r="H37" s="443">
        <v>1</v>
      </c>
      <c r="I37" s="386">
        <f aca="true" t="shared" si="6" ref="I37:I42">+H37+G37+F37</f>
        <v>7</v>
      </c>
      <c r="J37" s="385">
        <f aca="true" t="shared" si="7" ref="J37:J42">IF($I37&gt;0,(IF($I37&lt;4,"X",""))," ")</f>
      </c>
      <c r="K37" s="384">
        <f aca="true" t="shared" si="8" ref="K37:K42">IF($I37&gt;3,(IF($I37&lt;6,"X",""))," ")</f>
      </c>
      <c r="L37" s="384" t="str">
        <f aca="true" t="shared" si="9" ref="L37:L42">IF($I37&gt;5,(IF($I37&lt;8,"X",""))," ")</f>
        <v>X</v>
      </c>
      <c r="M37" s="383" t="str">
        <f aca="true" t="shared" si="10" ref="M37:M42">IF($I37&gt;7,(IF($I37&lt;12,"X",""))," ")</f>
        <v> </v>
      </c>
      <c r="N37" s="455" t="s">
        <v>347</v>
      </c>
      <c r="O37" s="361" t="s">
        <v>3</v>
      </c>
      <c r="P37" s="330"/>
      <c r="Q37" s="330" t="s">
        <v>3</v>
      </c>
      <c r="R37" s="330"/>
      <c r="S37" s="345"/>
      <c r="T37" s="345"/>
      <c r="U37" s="490"/>
      <c r="V37" s="332">
        <v>1</v>
      </c>
      <c r="W37" s="329">
        <v>2</v>
      </c>
      <c r="X37" s="329">
        <v>1</v>
      </c>
      <c r="Y37" s="338">
        <f aca="true" t="shared" si="11" ref="Y37:Y42">X37+W37+V37</f>
        <v>4</v>
      </c>
      <c r="Z37" s="335"/>
      <c r="AA37" s="329" t="s">
        <v>3</v>
      </c>
      <c r="AB37" s="329"/>
      <c r="AC37" s="338"/>
    </row>
    <row r="38" spans="2:29" ht="97.5" customHeight="1">
      <c r="B38" s="423" t="s">
        <v>210</v>
      </c>
      <c r="C38" s="336" t="s">
        <v>3</v>
      </c>
      <c r="D38" s="327"/>
      <c r="E38" s="339"/>
      <c r="F38" s="336">
        <v>1</v>
      </c>
      <c r="G38" s="327">
        <v>4</v>
      </c>
      <c r="H38" s="327">
        <v>3</v>
      </c>
      <c r="I38" s="339">
        <f t="shared" si="6"/>
        <v>8</v>
      </c>
      <c r="J38" s="336">
        <f t="shared" si="7"/>
      </c>
      <c r="K38" s="431">
        <f t="shared" si="8"/>
      </c>
      <c r="L38" s="431" t="s">
        <v>3</v>
      </c>
      <c r="M38" s="342"/>
      <c r="N38" s="402" t="s">
        <v>422</v>
      </c>
      <c r="O38" s="362" t="s">
        <v>3</v>
      </c>
      <c r="P38" s="328"/>
      <c r="Q38" s="328" t="s">
        <v>3</v>
      </c>
      <c r="R38" s="328"/>
      <c r="S38" s="328"/>
      <c r="T38" s="328" t="s">
        <v>3</v>
      </c>
      <c r="U38" s="392"/>
      <c r="V38" s="336">
        <v>1</v>
      </c>
      <c r="W38" s="327">
        <v>2</v>
      </c>
      <c r="X38" s="327">
        <v>2</v>
      </c>
      <c r="Y38" s="339">
        <f t="shared" si="11"/>
        <v>5</v>
      </c>
      <c r="Z38" s="336"/>
      <c r="AA38" s="327" t="s">
        <v>3</v>
      </c>
      <c r="AB38" s="327"/>
      <c r="AC38" s="339"/>
    </row>
    <row r="39" spans="2:29" ht="87" customHeight="1">
      <c r="B39" s="423" t="s">
        <v>283</v>
      </c>
      <c r="C39" s="336" t="s">
        <v>3</v>
      </c>
      <c r="D39" s="327"/>
      <c r="E39" s="339"/>
      <c r="F39" s="336">
        <v>2</v>
      </c>
      <c r="G39" s="327">
        <v>4</v>
      </c>
      <c r="H39" s="327">
        <v>3</v>
      </c>
      <c r="I39" s="339">
        <f t="shared" si="6"/>
        <v>9</v>
      </c>
      <c r="J39" s="336">
        <f t="shared" si="7"/>
      </c>
      <c r="K39" s="431">
        <f t="shared" si="8"/>
      </c>
      <c r="L39" s="431">
        <f t="shared" si="9"/>
      </c>
      <c r="M39" s="342" t="str">
        <f t="shared" si="10"/>
        <v>X</v>
      </c>
      <c r="N39" s="402" t="s">
        <v>423</v>
      </c>
      <c r="O39" s="362" t="s">
        <v>3</v>
      </c>
      <c r="P39" s="328"/>
      <c r="Q39" s="328" t="s">
        <v>3</v>
      </c>
      <c r="R39" s="328"/>
      <c r="S39" s="328"/>
      <c r="T39" s="328" t="s">
        <v>3</v>
      </c>
      <c r="U39" s="392"/>
      <c r="V39" s="336">
        <v>2</v>
      </c>
      <c r="W39" s="327">
        <v>2</v>
      </c>
      <c r="X39" s="327">
        <v>2</v>
      </c>
      <c r="Y39" s="339">
        <f t="shared" si="11"/>
        <v>6</v>
      </c>
      <c r="Z39" s="336"/>
      <c r="AA39" s="327"/>
      <c r="AB39" s="327" t="s">
        <v>3</v>
      </c>
      <c r="AC39" s="339"/>
    </row>
    <row r="40" spans="2:29" ht="48.75" customHeight="1">
      <c r="B40" s="423" t="s">
        <v>176</v>
      </c>
      <c r="C40" s="336" t="s">
        <v>3</v>
      </c>
      <c r="D40" s="327"/>
      <c r="E40" s="339"/>
      <c r="F40" s="336">
        <v>2</v>
      </c>
      <c r="G40" s="327">
        <v>2</v>
      </c>
      <c r="H40" s="327">
        <v>1</v>
      </c>
      <c r="I40" s="339">
        <f t="shared" si="6"/>
        <v>5</v>
      </c>
      <c r="J40" s="336">
        <f t="shared" si="7"/>
      </c>
      <c r="K40" s="431" t="str">
        <f t="shared" si="8"/>
        <v>X</v>
      </c>
      <c r="L40" s="431" t="str">
        <f t="shared" si="9"/>
        <v> </v>
      </c>
      <c r="M40" s="342" t="str">
        <f t="shared" si="10"/>
        <v> </v>
      </c>
      <c r="N40" s="402" t="s">
        <v>424</v>
      </c>
      <c r="O40" s="362"/>
      <c r="P40" s="328"/>
      <c r="Q40" s="328" t="s">
        <v>3</v>
      </c>
      <c r="R40" s="328" t="s">
        <v>3</v>
      </c>
      <c r="S40" s="328"/>
      <c r="T40" s="328"/>
      <c r="U40" s="392"/>
      <c r="V40" s="336">
        <v>2</v>
      </c>
      <c r="W40" s="327">
        <v>2</v>
      </c>
      <c r="X40" s="327">
        <v>1</v>
      </c>
      <c r="Y40" s="339">
        <f t="shared" si="11"/>
        <v>5</v>
      </c>
      <c r="Z40" s="336"/>
      <c r="AA40" s="327" t="s">
        <v>3</v>
      </c>
      <c r="AB40" s="327"/>
      <c r="AC40" s="339"/>
    </row>
    <row r="41" spans="2:29" ht="70.5" customHeight="1">
      <c r="B41" s="423" t="s">
        <v>284</v>
      </c>
      <c r="C41" s="336" t="s">
        <v>3</v>
      </c>
      <c r="D41" s="327"/>
      <c r="E41" s="339"/>
      <c r="F41" s="336">
        <v>1</v>
      </c>
      <c r="G41" s="327">
        <v>2</v>
      </c>
      <c r="H41" s="327">
        <v>1</v>
      </c>
      <c r="I41" s="339">
        <f t="shared" si="6"/>
        <v>4</v>
      </c>
      <c r="J41" s="336">
        <f t="shared" si="7"/>
      </c>
      <c r="K41" s="431" t="str">
        <f t="shared" si="8"/>
        <v>X</v>
      </c>
      <c r="L41" s="431" t="str">
        <f t="shared" si="9"/>
        <v> </v>
      </c>
      <c r="M41" s="342" t="str">
        <f t="shared" si="10"/>
        <v> </v>
      </c>
      <c r="N41" s="402" t="s">
        <v>348</v>
      </c>
      <c r="O41" s="362"/>
      <c r="P41" s="328"/>
      <c r="Q41" s="328" t="s">
        <v>3</v>
      </c>
      <c r="R41" s="328" t="s">
        <v>3</v>
      </c>
      <c r="S41" s="344"/>
      <c r="T41" s="344" t="s">
        <v>3</v>
      </c>
      <c r="U41" s="476"/>
      <c r="V41" s="333">
        <v>1</v>
      </c>
      <c r="W41" s="327">
        <v>1</v>
      </c>
      <c r="X41" s="327">
        <v>1</v>
      </c>
      <c r="Y41" s="339">
        <f t="shared" si="11"/>
        <v>3</v>
      </c>
      <c r="Z41" s="336" t="s">
        <v>3</v>
      </c>
      <c r="AA41" s="327"/>
      <c r="AB41" s="327"/>
      <c r="AC41" s="339"/>
    </row>
    <row r="42" spans="2:29" ht="117.75" customHeight="1" thickBot="1">
      <c r="B42" s="390" t="s">
        <v>293</v>
      </c>
      <c r="C42" s="337" t="s">
        <v>3</v>
      </c>
      <c r="D42" s="331"/>
      <c r="E42" s="340"/>
      <c r="F42" s="337">
        <v>1</v>
      </c>
      <c r="G42" s="331">
        <v>4</v>
      </c>
      <c r="H42" s="331">
        <v>1</v>
      </c>
      <c r="I42" s="340">
        <f t="shared" si="6"/>
        <v>6</v>
      </c>
      <c r="J42" s="416">
        <f t="shared" si="7"/>
      </c>
      <c r="K42" s="440">
        <f t="shared" si="8"/>
      </c>
      <c r="L42" s="440" t="str">
        <f t="shared" si="9"/>
        <v>X</v>
      </c>
      <c r="M42" s="439" t="str">
        <f t="shared" si="10"/>
        <v> </v>
      </c>
      <c r="N42" s="414" t="s">
        <v>602</v>
      </c>
      <c r="O42" s="363" t="s">
        <v>3</v>
      </c>
      <c r="P42" s="356"/>
      <c r="Q42" s="356" t="s">
        <v>3</v>
      </c>
      <c r="R42" s="356" t="s">
        <v>3</v>
      </c>
      <c r="S42" s="359"/>
      <c r="T42" s="359" t="s">
        <v>3</v>
      </c>
      <c r="U42" s="491"/>
      <c r="V42" s="334">
        <v>1</v>
      </c>
      <c r="W42" s="331">
        <v>2</v>
      </c>
      <c r="X42" s="331">
        <v>1</v>
      </c>
      <c r="Y42" s="340">
        <f t="shared" si="11"/>
        <v>4</v>
      </c>
      <c r="Z42" s="337" t="s">
        <v>3</v>
      </c>
      <c r="AA42" s="331"/>
      <c r="AB42" s="331"/>
      <c r="AC42" s="340"/>
    </row>
    <row r="43" spans="2:29" ht="21.75" customHeight="1" thickBot="1">
      <c r="B43" s="104"/>
      <c r="C43" s="104"/>
      <c r="D43" s="104"/>
      <c r="E43" s="104"/>
      <c r="F43" s="104"/>
      <c r="G43" s="104"/>
      <c r="H43" s="788" t="s">
        <v>22</v>
      </c>
      <c r="I43" s="790"/>
      <c r="J43" s="426"/>
      <c r="K43" s="343"/>
      <c r="L43" s="425"/>
      <c r="M43" s="326" t="s">
        <v>3</v>
      </c>
      <c r="N43" s="424"/>
      <c r="O43" s="105"/>
      <c r="P43" s="107"/>
      <c r="Q43" s="493"/>
      <c r="R43" s="493"/>
      <c r="S43" s="493"/>
      <c r="T43" s="493"/>
      <c r="U43" s="493"/>
      <c r="V43" s="103"/>
      <c r="W43" s="103"/>
      <c r="X43" s="773" t="s">
        <v>22</v>
      </c>
      <c r="Y43" s="775"/>
      <c r="Z43" s="368"/>
      <c r="AA43" s="350"/>
      <c r="AB43" s="367" t="s">
        <v>3</v>
      </c>
      <c r="AC43" s="352"/>
    </row>
    <row r="44" spans="2:29" ht="21.75" customHeight="1" thickBot="1">
      <c r="B44" s="108"/>
      <c r="C44" s="108"/>
      <c r="D44" s="108"/>
      <c r="E44" s="108"/>
      <c r="F44" s="108"/>
      <c r="G44" s="108"/>
      <c r="H44" s="106"/>
      <c r="I44" s="106"/>
      <c r="J44" s="106"/>
      <c r="K44" s="106"/>
      <c r="L44" s="106"/>
      <c r="M44" s="106"/>
      <c r="N44" s="348"/>
      <c r="O44" s="493"/>
      <c r="P44" s="493"/>
      <c r="Q44" s="493"/>
      <c r="R44" s="493"/>
      <c r="S44" s="493"/>
      <c r="T44" s="493"/>
      <c r="U44" s="493"/>
      <c r="V44" s="103"/>
      <c r="W44" s="103"/>
      <c r="X44" s="103"/>
      <c r="Y44" s="103"/>
      <c r="Z44" s="103"/>
      <c r="AA44" s="103"/>
      <c r="AB44" s="103"/>
      <c r="AC44" s="103"/>
    </row>
    <row r="45" spans="6:29" ht="26.25" customHeight="1" thickBot="1">
      <c r="F45" s="788" t="s">
        <v>14</v>
      </c>
      <c r="G45" s="789"/>
      <c r="H45" s="789"/>
      <c r="I45" s="790"/>
      <c r="J45" s="788" t="s">
        <v>15</v>
      </c>
      <c r="K45" s="789"/>
      <c r="L45" s="789"/>
      <c r="M45" s="790"/>
      <c r="O45" s="784" t="s">
        <v>168</v>
      </c>
      <c r="P45" s="785"/>
      <c r="Q45" s="785"/>
      <c r="R45" s="785"/>
      <c r="S45" s="785"/>
      <c r="T45" s="785"/>
      <c r="U45" s="785"/>
      <c r="V45" s="741" t="s">
        <v>262</v>
      </c>
      <c r="W45" s="742"/>
      <c r="X45" s="742"/>
      <c r="Y45" s="743"/>
      <c r="Z45" s="741" t="s">
        <v>15</v>
      </c>
      <c r="AA45" s="742"/>
      <c r="AB45" s="742"/>
      <c r="AC45" s="743"/>
    </row>
    <row r="46" spans="2:29" ht="44.25" customHeight="1" thickBot="1">
      <c r="B46" s="111" t="s">
        <v>16</v>
      </c>
      <c r="C46" s="113" t="s">
        <v>13</v>
      </c>
      <c r="D46" s="115" t="s">
        <v>12</v>
      </c>
      <c r="E46" s="114" t="s">
        <v>11</v>
      </c>
      <c r="F46" s="113" t="s">
        <v>20</v>
      </c>
      <c r="G46" s="115" t="s">
        <v>10</v>
      </c>
      <c r="H46" s="112" t="s">
        <v>9</v>
      </c>
      <c r="I46" s="114" t="s">
        <v>19</v>
      </c>
      <c r="J46" s="113" t="s">
        <v>4</v>
      </c>
      <c r="K46" s="115" t="s">
        <v>5</v>
      </c>
      <c r="L46" s="115" t="s">
        <v>6</v>
      </c>
      <c r="M46" s="114" t="s">
        <v>7</v>
      </c>
      <c r="N46" s="111" t="s">
        <v>8</v>
      </c>
      <c r="O46" s="487" t="s">
        <v>205</v>
      </c>
      <c r="P46" s="488" t="s">
        <v>162</v>
      </c>
      <c r="Q46" s="488" t="s">
        <v>343</v>
      </c>
      <c r="R46" s="489" t="s">
        <v>164</v>
      </c>
      <c r="S46" s="489" t="s">
        <v>165</v>
      </c>
      <c r="T46" s="489" t="s">
        <v>166</v>
      </c>
      <c r="U46" s="488" t="s">
        <v>167</v>
      </c>
      <c r="V46" s="5" t="s">
        <v>20</v>
      </c>
      <c r="W46" s="6" t="s">
        <v>10</v>
      </c>
      <c r="X46" s="8" t="s">
        <v>9</v>
      </c>
      <c r="Y46" s="7" t="s">
        <v>19</v>
      </c>
      <c r="Z46" s="5" t="s">
        <v>4</v>
      </c>
      <c r="AA46" s="6" t="s">
        <v>5</v>
      </c>
      <c r="AB46" s="6" t="s">
        <v>6</v>
      </c>
      <c r="AC46" s="7" t="s">
        <v>7</v>
      </c>
    </row>
    <row r="47" spans="2:29" ht="21.75" customHeight="1" thickBot="1">
      <c r="B47" s="770" t="s">
        <v>249</v>
      </c>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2"/>
    </row>
    <row r="48" spans="2:29" ht="70.5" customHeight="1">
      <c r="B48" s="421" t="s">
        <v>24</v>
      </c>
      <c r="C48" s="335" t="s">
        <v>3</v>
      </c>
      <c r="D48" s="329"/>
      <c r="E48" s="338"/>
      <c r="F48" s="419">
        <v>3</v>
      </c>
      <c r="G48" s="329">
        <v>2</v>
      </c>
      <c r="H48" s="329">
        <v>2</v>
      </c>
      <c r="I48" s="420">
        <f aca="true" t="shared" si="12" ref="I48:I56">+H48+G48+F48</f>
        <v>7</v>
      </c>
      <c r="J48" s="335">
        <f aca="true" t="shared" si="13" ref="J48:J56">IF($I48&gt;0,(IF($I48&lt;4,"X",""))," ")</f>
      </c>
      <c r="K48" s="329">
        <f aca="true" t="shared" si="14" ref="K48:K56">IF($I48&gt;3,(IF($I48&lt;6,"X",""))," ")</f>
      </c>
      <c r="L48" s="329" t="str">
        <f aca="true" t="shared" si="15" ref="L48:L56">IF($I48&gt;5,(IF($I48&lt;8,"X",""))," ")</f>
        <v>X</v>
      </c>
      <c r="M48" s="338" t="str">
        <f aca="true" t="shared" si="16" ref="M48:M56">IF($I48&gt;7,(IF($I48&lt;12,"X",""))," ")</f>
        <v> </v>
      </c>
      <c r="N48" s="457" t="s">
        <v>349</v>
      </c>
      <c r="O48" s="361" t="s">
        <v>3</v>
      </c>
      <c r="P48" s="330" t="s">
        <v>3</v>
      </c>
      <c r="Q48" s="330" t="s">
        <v>3</v>
      </c>
      <c r="R48" s="330"/>
      <c r="S48" s="330"/>
      <c r="T48" s="330" t="s">
        <v>3</v>
      </c>
      <c r="U48" s="494"/>
      <c r="V48" s="335">
        <v>2</v>
      </c>
      <c r="W48" s="329">
        <v>2</v>
      </c>
      <c r="X48" s="329">
        <v>1</v>
      </c>
      <c r="Y48" s="338">
        <f>V48+W48+X48</f>
        <v>5</v>
      </c>
      <c r="Z48" s="419"/>
      <c r="AA48" s="329" t="s">
        <v>3</v>
      </c>
      <c r="AB48" s="329"/>
      <c r="AC48" s="338"/>
    </row>
    <row r="49" spans="2:29" ht="62.25" customHeight="1">
      <c r="B49" s="402" t="s">
        <v>26</v>
      </c>
      <c r="C49" s="336" t="s">
        <v>3</v>
      </c>
      <c r="D49" s="327"/>
      <c r="E49" s="339"/>
      <c r="F49" s="431">
        <v>1</v>
      </c>
      <c r="G49" s="327">
        <v>2</v>
      </c>
      <c r="H49" s="327">
        <v>1</v>
      </c>
      <c r="I49" s="395">
        <f t="shared" si="12"/>
        <v>4</v>
      </c>
      <c r="J49" s="336">
        <f t="shared" si="13"/>
      </c>
      <c r="K49" s="327" t="str">
        <f t="shared" si="14"/>
        <v>X</v>
      </c>
      <c r="L49" s="327" t="str">
        <f t="shared" si="15"/>
        <v> </v>
      </c>
      <c r="M49" s="339" t="str">
        <f t="shared" si="16"/>
        <v> </v>
      </c>
      <c r="N49" s="423" t="s">
        <v>354</v>
      </c>
      <c r="O49" s="456"/>
      <c r="P49" s="328" t="s">
        <v>3</v>
      </c>
      <c r="Q49" s="328" t="s">
        <v>3</v>
      </c>
      <c r="R49" s="328"/>
      <c r="S49" s="344"/>
      <c r="T49" s="344" t="s">
        <v>3</v>
      </c>
      <c r="U49" s="347"/>
      <c r="V49" s="458">
        <v>1</v>
      </c>
      <c r="W49" s="327">
        <v>1</v>
      </c>
      <c r="X49" s="327">
        <v>1</v>
      </c>
      <c r="Y49" s="339">
        <f>X49+W49+V49</f>
        <v>3</v>
      </c>
      <c r="Z49" s="431" t="s">
        <v>3</v>
      </c>
      <c r="AA49" s="327"/>
      <c r="AB49" s="327"/>
      <c r="AC49" s="339"/>
    </row>
    <row r="50" spans="2:29" ht="57" customHeight="1">
      <c r="B50" s="402" t="s">
        <v>211</v>
      </c>
      <c r="C50" s="336" t="s">
        <v>3</v>
      </c>
      <c r="D50" s="327"/>
      <c r="E50" s="339"/>
      <c r="F50" s="431">
        <v>1</v>
      </c>
      <c r="G50" s="327">
        <v>4</v>
      </c>
      <c r="H50" s="327">
        <v>3</v>
      </c>
      <c r="I50" s="395">
        <f t="shared" si="12"/>
        <v>8</v>
      </c>
      <c r="J50" s="336">
        <f t="shared" si="13"/>
      </c>
      <c r="K50" s="327">
        <f t="shared" si="14"/>
      </c>
      <c r="L50" s="327" t="s">
        <v>3</v>
      </c>
      <c r="M50" s="339"/>
      <c r="N50" s="423" t="s">
        <v>425</v>
      </c>
      <c r="O50" s="456"/>
      <c r="P50" s="328" t="s">
        <v>3</v>
      </c>
      <c r="Q50" s="328" t="s">
        <v>3</v>
      </c>
      <c r="R50" s="328"/>
      <c r="S50" s="328"/>
      <c r="T50" s="328"/>
      <c r="U50" s="391"/>
      <c r="V50" s="336">
        <v>1</v>
      </c>
      <c r="W50" s="327">
        <v>2</v>
      </c>
      <c r="X50" s="327">
        <v>1</v>
      </c>
      <c r="Y50" s="339">
        <f aca="true" t="shared" si="17" ref="Y50:Y55">X50+W50+V50</f>
        <v>4</v>
      </c>
      <c r="Z50" s="431"/>
      <c r="AA50" s="327" t="s">
        <v>3</v>
      </c>
      <c r="AB50" s="327"/>
      <c r="AC50" s="339"/>
    </row>
    <row r="51" spans="2:29" ht="33" customHeight="1">
      <c r="B51" s="402" t="s">
        <v>212</v>
      </c>
      <c r="C51" s="336" t="s">
        <v>3</v>
      </c>
      <c r="D51" s="327"/>
      <c r="E51" s="339"/>
      <c r="F51" s="431">
        <v>1</v>
      </c>
      <c r="G51" s="327">
        <v>2</v>
      </c>
      <c r="H51" s="327">
        <v>1</v>
      </c>
      <c r="I51" s="395">
        <f t="shared" si="12"/>
        <v>4</v>
      </c>
      <c r="J51" s="336">
        <f t="shared" si="13"/>
      </c>
      <c r="K51" s="327" t="str">
        <f t="shared" si="14"/>
        <v>X</v>
      </c>
      <c r="L51" s="327" t="str">
        <f t="shared" si="15"/>
        <v> </v>
      </c>
      <c r="M51" s="339" t="str">
        <f t="shared" si="16"/>
        <v> </v>
      </c>
      <c r="N51" s="423" t="s">
        <v>426</v>
      </c>
      <c r="O51" s="456"/>
      <c r="P51" s="328"/>
      <c r="Q51" s="328" t="s">
        <v>3</v>
      </c>
      <c r="R51" s="328"/>
      <c r="S51" s="328"/>
      <c r="T51" s="328" t="s">
        <v>3</v>
      </c>
      <c r="U51" s="391"/>
      <c r="V51" s="336">
        <v>1</v>
      </c>
      <c r="W51" s="327">
        <v>1</v>
      </c>
      <c r="X51" s="327">
        <v>1</v>
      </c>
      <c r="Y51" s="339">
        <f t="shared" si="17"/>
        <v>3</v>
      </c>
      <c r="Z51" s="431" t="s">
        <v>3</v>
      </c>
      <c r="AA51" s="327"/>
      <c r="AB51" s="327"/>
      <c r="AC51" s="339"/>
    </row>
    <row r="52" spans="2:29" ht="37.5" customHeight="1">
      <c r="B52" s="402" t="s">
        <v>285</v>
      </c>
      <c r="C52" s="336" t="s">
        <v>3</v>
      </c>
      <c r="D52" s="327"/>
      <c r="E52" s="339"/>
      <c r="F52" s="431">
        <v>1</v>
      </c>
      <c r="G52" s="327">
        <v>2</v>
      </c>
      <c r="H52" s="327">
        <v>1</v>
      </c>
      <c r="I52" s="395">
        <f t="shared" si="12"/>
        <v>4</v>
      </c>
      <c r="J52" s="336">
        <f t="shared" si="13"/>
      </c>
      <c r="K52" s="327" t="str">
        <f t="shared" si="14"/>
        <v>X</v>
      </c>
      <c r="L52" s="327" t="str">
        <f t="shared" si="15"/>
        <v> </v>
      </c>
      <c r="M52" s="339" t="str">
        <f t="shared" si="16"/>
        <v> </v>
      </c>
      <c r="N52" s="423" t="s">
        <v>426</v>
      </c>
      <c r="O52" s="362"/>
      <c r="P52" s="328"/>
      <c r="Q52" s="328" t="s">
        <v>3</v>
      </c>
      <c r="R52" s="328"/>
      <c r="S52" s="328"/>
      <c r="T52" s="328" t="s">
        <v>3</v>
      </c>
      <c r="U52" s="391"/>
      <c r="V52" s="336">
        <v>1</v>
      </c>
      <c r="W52" s="327">
        <v>1</v>
      </c>
      <c r="X52" s="327">
        <v>1</v>
      </c>
      <c r="Y52" s="339">
        <f t="shared" si="17"/>
        <v>3</v>
      </c>
      <c r="Z52" s="431" t="s">
        <v>3</v>
      </c>
      <c r="AA52" s="327"/>
      <c r="AB52" s="327"/>
      <c r="AC52" s="339"/>
    </row>
    <row r="53" spans="2:29" ht="67.5" customHeight="1">
      <c r="B53" s="402" t="s">
        <v>294</v>
      </c>
      <c r="C53" s="336" t="s">
        <v>3</v>
      </c>
      <c r="D53" s="327"/>
      <c r="E53" s="339"/>
      <c r="F53" s="431">
        <v>1</v>
      </c>
      <c r="G53" s="327">
        <v>4</v>
      </c>
      <c r="H53" s="327">
        <v>2</v>
      </c>
      <c r="I53" s="395">
        <f t="shared" si="12"/>
        <v>7</v>
      </c>
      <c r="J53" s="336">
        <f t="shared" si="13"/>
      </c>
      <c r="K53" s="327">
        <f t="shared" si="14"/>
      </c>
      <c r="L53" s="327" t="str">
        <f t="shared" si="15"/>
        <v>X</v>
      </c>
      <c r="M53" s="339" t="str">
        <f t="shared" si="16"/>
        <v> </v>
      </c>
      <c r="N53" s="459" t="s">
        <v>349</v>
      </c>
      <c r="O53" s="362" t="s">
        <v>3</v>
      </c>
      <c r="P53" s="328" t="s">
        <v>3</v>
      </c>
      <c r="Q53" s="328" t="s">
        <v>3</v>
      </c>
      <c r="R53" s="328"/>
      <c r="S53" s="344"/>
      <c r="T53" s="344" t="s">
        <v>3</v>
      </c>
      <c r="U53" s="347"/>
      <c r="V53" s="333">
        <v>1</v>
      </c>
      <c r="W53" s="327">
        <v>2</v>
      </c>
      <c r="X53" s="327">
        <v>1</v>
      </c>
      <c r="Y53" s="339">
        <f t="shared" si="17"/>
        <v>4</v>
      </c>
      <c r="Z53" s="431"/>
      <c r="AA53" s="327" t="s">
        <v>3</v>
      </c>
      <c r="AB53" s="327"/>
      <c r="AC53" s="339"/>
    </row>
    <row r="54" spans="2:29" ht="36" customHeight="1">
      <c r="B54" s="402" t="s">
        <v>407</v>
      </c>
      <c r="C54" s="336" t="s">
        <v>3</v>
      </c>
      <c r="D54" s="327"/>
      <c r="E54" s="339"/>
      <c r="F54" s="431">
        <v>2</v>
      </c>
      <c r="G54" s="327">
        <v>4</v>
      </c>
      <c r="H54" s="327">
        <v>1</v>
      </c>
      <c r="I54" s="395">
        <f t="shared" si="12"/>
        <v>7</v>
      </c>
      <c r="J54" s="336">
        <f t="shared" si="13"/>
      </c>
      <c r="K54" s="327">
        <f t="shared" si="14"/>
      </c>
      <c r="L54" s="327" t="str">
        <f t="shared" si="15"/>
        <v>X</v>
      </c>
      <c r="M54" s="339" t="str">
        <f t="shared" si="16"/>
        <v> </v>
      </c>
      <c r="N54" s="423" t="s">
        <v>351</v>
      </c>
      <c r="O54" s="362"/>
      <c r="P54" s="328" t="s">
        <v>3</v>
      </c>
      <c r="Q54" s="328" t="s">
        <v>3</v>
      </c>
      <c r="R54" s="328"/>
      <c r="S54" s="344"/>
      <c r="T54" s="344"/>
      <c r="U54" s="347"/>
      <c r="V54" s="333">
        <v>1</v>
      </c>
      <c r="W54" s="327">
        <v>2</v>
      </c>
      <c r="X54" s="327">
        <v>1</v>
      </c>
      <c r="Y54" s="339">
        <f t="shared" si="17"/>
        <v>4</v>
      </c>
      <c r="Z54" s="431"/>
      <c r="AA54" s="327" t="s">
        <v>3</v>
      </c>
      <c r="AB54" s="327"/>
      <c r="AC54" s="339"/>
    </row>
    <row r="55" spans="2:29" ht="42.75" customHeight="1">
      <c r="B55" s="393" t="s">
        <v>413</v>
      </c>
      <c r="C55" s="336" t="s">
        <v>3</v>
      </c>
      <c r="D55" s="327"/>
      <c r="E55" s="339"/>
      <c r="F55" s="431">
        <v>2</v>
      </c>
      <c r="G55" s="327">
        <v>4</v>
      </c>
      <c r="H55" s="327">
        <v>1</v>
      </c>
      <c r="I55" s="395">
        <f t="shared" si="12"/>
        <v>7</v>
      </c>
      <c r="J55" s="336">
        <f t="shared" si="13"/>
      </c>
      <c r="K55" s="327">
        <f t="shared" si="14"/>
      </c>
      <c r="L55" s="327" t="str">
        <f t="shared" si="15"/>
        <v>X</v>
      </c>
      <c r="M55" s="339" t="str">
        <f t="shared" si="16"/>
        <v> </v>
      </c>
      <c r="N55" s="423" t="s">
        <v>355</v>
      </c>
      <c r="O55" s="362"/>
      <c r="P55" s="328" t="s">
        <v>3</v>
      </c>
      <c r="Q55" s="328" t="s">
        <v>3</v>
      </c>
      <c r="R55" s="328"/>
      <c r="S55" s="344"/>
      <c r="T55" s="344"/>
      <c r="U55" s="347"/>
      <c r="V55" s="333">
        <v>1</v>
      </c>
      <c r="W55" s="327">
        <v>2</v>
      </c>
      <c r="X55" s="327">
        <v>1</v>
      </c>
      <c r="Y55" s="339">
        <f t="shared" si="17"/>
        <v>4</v>
      </c>
      <c r="Z55" s="431"/>
      <c r="AA55" s="327" t="s">
        <v>3</v>
      </c>
      <c r="AB55" s="327"/>
      <c r="AC55" s="339"/>
    </row>
    <row r="56" spans="2:29" ht="60.75" customHeight="1" thickBot="1">
      <c r="B56" s="414" t="s">
        <v>25</v>
      </c>
      <c r="C56" s="337" t="s">
        <v>3</v>
      </c>
      <c r="D56" s="331"/>
      <c r="E56" s="340"/>
      <c r="F56" s="438">
        <v>1</v>
      </c>
      <c r="G56" s="331">
        <v>2</v>
      </c>
      <c r="H56" s="331">
        <v>1</v>
      </c>
      <c r="I56" s="372">
        <f t="shared" si="12"/>
        <v>4</v>
      </c>
      <c r="J56" s="337">
        <f t="shared" si="13"/>
      </c>
      <c r="K56" s="331" t="str">
        <f t="shared" si="14"/>
        <v>X</v>
      </c>
      <c r="L56" s="331" t="str">
        <f t="shared" si="15"/>
        <v> </v>
      </c>
      <c r="M56" s="340" t="str">
        <f t="shared" si="16"/>
        <v> </v>
      </c>
      <c r="N56" s="390" t="s">
        <v>427</v>
      </c>
      <c r="O56" s="460"/>
      <c r="P56" s="356" t="s">
        <v>3</v>
      </c>
      <c r="Q56" s="356" t="s">
        <v>3</v>
      </c>
      <c r="R56" s="356"/>
      <c r="S56" s="356"/>
      <c r="T56" s="356" t="s">
        <v>3</v>
      </c>
      <c r="U56" s="398"/>
      <c r="V56" s="337">
        <v>1</v>
      </c>
      <c r="W56" s="331">
        <v>1</v>
      </c>
      <c r="X56" s="331">
        <v>1</v>
      </c>
      <c r="Y56" s="340">
        <f>V56+W56+X56</f>
        <v>3</v>
      </c>
      <c r="Z56" s="438" t="s">
        <v>3</v>
      </c>
      <c r="AA56" s="331"/>
      <c r="AB56" s="331"/>
      <c r="AC56" s="340"/>
    </row>
    <row r="57" spans="2:29" ht="21.75" customHeight="1" thickBot="1">
      <c r="B57" s="108"/>
      <c r="C57" s="108"/>
      <c r="D57" s="108"/>
      <c r="E57" s="108"/>
      <c r="F57" s="108"/>
      <c r="G57" s="108"/>
      <c r="H57" s="773" t="s">
        <v>22</v>
      </c>
      <c r="I57" s="775"/>
      <c r="J57" s="368"/>
      <c r="K57" s="350"/>
      <c r="L57" s="367" t="s">
        <v>3</v>
      </c>
      <c r="M57" s="352"/>
      <c r="N57" s="348"/>
      <c r="O57" s="105"/>
      <c r="P57" s="107"/>
      <c r="Q57" s="493"/>
      <c r="R57" s="493"/>
      <c r="S57" s="493"/>
      <c r="T57" s="493"/>
      <c r="U57" s="493"/>
      <c r="V57" s="103"/>
      <c r="W57" s="103"/>
      <c r="X57" s="773" t="s">
        <v>22</v>
      </c>
      <c r="Y57" s="775"/>
      <c r="Z57" s="368"/>
      <c r="AA57" s="350" t="s">
        <v>3</v>
      </c>
      <c r="AB57" s="367"/>
      <c r="AC57" s="352"/>
    </row>
    <row r="58" spans="2:29" ht="21.75" customHeight="1" thickBot="1">
      <c r="B58" s="108"/>
      <c r="C58" s="108"/>
      <c r="D58" s="108"/>
      <c r="E58" s="108"/>
      <c r="F58" s="108"/>
      <c r="G58" s="108"/>
      <c r="H58" s="106"/>
      <c r="I58" s="106"/>
      <c r="J58" s="106"/>
      <c r="K58" s="106"/>
      <c r="L58" s="106"/>
      <c r="M58" s="106"/>
      <c r="N58" s="348"/>
      <c r="O58" s="493"/>
      <c r="P58" s="493"/>
      <c r="Q58" s="493"/>
      <c r="R58" s="493"/>
      <c r="S58" s="493"/>
      <c r="T58" s="493"/>
      <c r="U58" s="493"/>
      <c r="V58" s="103"/>
      <c r="W58" s="103"/>
      <c r="X58" s="103"/>
      <c r="Y58" s="103"/>
      <c r="Z58" s="103"/>
      <c r="AA58" s="103"/>
      <c r="AB58" s="103"/>
      <c r="AC58" s="103"/>
    </row>
    <row r="59" spans="6:29" ht="26.25" customHeight="1" thickBot="1">
      <c r="F59" s="788" t="s">
        <v>14</v>
      </c>
      <c r="G59" s="789"/>
      <c r="H59" s="789"/>
      <c r="I59" s="790"/>
      <c r="J59" s="788" t="s">
        <v>15</v>
      </c>
      <c r="K59" s="789"/>
      <c r="L59" s="789"/>
      <c r="M59" s="790"/>
      <c r="O59" s="784" t="s">
        <v>168</v>
      </c>
      <c r="P59" s="785"/>
      <c r="Q59" s="785"/>
      <c r="R59" s="785"/>
      <c r="S59" s="785"/>
      <c r="T59" s="785"/>
      <c r="U59" s="785"/>
      <c r="V59" s="741" t="s">
        <v>262</v>
      </c>
      <c r="W59" s="742"/>
      <c r="X59" s="742"/>
      <c r="Y59" s="743"/>
      <c r="Z59" s="741" t="s">
        <v>15</v>
      </c>
      <c r="AA59" s="742"/>
      <c r="AB59" s="742"/>
      <c r="AC59" s="743"/>
    </row>
    <row r="60" spans="2:29" ht="44.25" customHeight="1" thickBot="1">
      <c r="B60" s="111" t="s">
        <v>16</v>
      </c>
      <c r="C60" s="113" t="s">
        <v>13</v>
      </c>
      <c r="D60" s="115" t="s">
        <v>12</v>
      </c>
      <c r="E60" s="114" t="s">
        <v>11</v>
      </c>
      <c r="F60" s="113" t="s">
        <v>20</v>
      </c>
      <c r="G60" s="115" t="s">
        <v>10</v>
      </c>
      <c r="H60" s="112" t="s">
        <v>9</v>
      </c>
      <c r="I60" s="114" t="s">
        <v>19</v>
      </c>
      <c r="J60" s="113" t="s">
        <v>4</v>
      </c>
      <c r="K60" s="115" t="s">
        <v>5</v>
      </c>
      <c r="L60" s="115" t="s">
        <v>6</v>
      </c>
      <c r="M60" s="114" t="s">
        <v>7</v>
      </c>
      <c r="N60" s="111" t="s">
        <v>8</v>
      </c>
      <c r="O60" s="487" t="s">
        <v>205</v>
      </c>
      <c r="P60" s="488" t="s">
        <v>162</v>
      </c>
      <c r="Q60" s="488" t="s">
        <v>343</v>
      </c>
      <c r="R60" s="489" t="s">
        <v>164</v>
      </c>
      <c r="S60" s="489" t="s">
        <v>165</v>
      </c>
      <c r="T60" s="489" t="s">
        <v>166</v>
      </c>
      <c r="U60" s="488" t="s">
        <v>167</v>
      </c>
      <c r="V60" s="5" t="s">
        <v>20</v>
      </c>
      <c r="W60" s="6" t="s">
        <v>10</v>
      </c>
      <c r="X60" s="8" t="s">
        <v>9</v>
      </c>
      <c r="Y60" s="7" t="s">
        <v>19</v>
      </c>
      <c r="Z60" s="5" t="s">
        <v>4</v>
      </c>
      <c r="AA60" s="6" t="s">
        <v>5</v>
      </c>
      <c r="AB60" s="6" t="s">
        <v>6</v>
      </c>
      <c r="AC60" s="7" t="s">
        <v>7</v>
      </c>
    </row>
    <row r="61" spans="2:29" ht="21.75" customHeight="1" thickBot="1">
      <c r="B61" s="779" t="s">
        <v>255</v>
      </c>
      <c r="C61" s="780"/>
      <c r="D61" s="780"/>
      <c r="E61" s="780"/>
      <c r="F61" s="780"/>
      <c r="G61" s="780"/>
      <c r="H61" s="780"/>
      <c r="I61" s="780"/>
      <c r="J61" s="780"/>
      <c r="K61" s="780"/>
      <c r="L61" s="780"/>
      <c r="M61" s="780"/>
      <c r="N61" s="780"/>
      <c r="O61" s="771"/>
      <c r="P61" s="771"/>
      <c r="Q61" s="771"/>
      <c r="R61" s="771"/>
      <c r="S61" s="771"/>
      <c r="T61" s="771"/>
      <c r="U61" s="771"/>
      <c r="V61" s="771"/>
      <c r="W61" s="771"/>
      <c r="X61" s="771"/>
      <c r="Y61" s="771"/>
      <c r="Z61" s="771"/>
      <c r="AA61" s="771"/>
      <c r="AB61" s="771"/>
      <c r="AC61" s="772"/>
    </row>
    <row r="62" spans="2:29" ht="21.75" customHeight="1">
      <c r="B62" s="403" t="s">
        <v>28</v>
      </c>
      <c r="C62" s="385"/>
      <c r="D62" s="387" t="s">
        <v>3</v>
      </c>
      <c r="E62" s="386"/>
      <c r="F62" s="385"/>
      <c r="G62" s="387"/>
      <c r="H62" s="387"/>
      <c r="I62" s="386"/>
      <c r="J62" s="385" t="str">
        <f>IF($I62&gt;0,(IF($I62&lt;4,"X",""))," ")</f>
        <v> </v>
      </c>
      <c r="K62" s="384" t="str">
        <f>IF($I62&gt;3,(IF($I62&lt;6,"X",""))," ")</f>
        <v> </v>
      </c>
      <c r="L62" s="384" t="str">
        <f>IF($I62&gt;5,(IF($I62&lt;8,"X",""))," ")</f>
        <v> </v>
      </c>
      <c r="M62" s="383" t="str">
        <f>IF($I62&gt;7,(IF($I62&lt;12,"X",""))," ")</f>
        <v> </v>
      </c>
      <c r="N62" s="403"/>
      <c r="O62" s="361"/>
      <c r="P62" s="330"/>
      <c r="Q62" s="330"/>
      <c r="R62" s="330"/>
      <c r="S62" s="330"/>
      <c r="T62" s="330"/>
      <c r="U62" s="494"/>
      <c r="V62" s="335"/>
      <c r="W62" s="329"/>
      <c r="X62" s="329"/>
      <c r="Y62" s="338"/>
      <c r="Z62" s="419"/>
      <c r="AA62" s="329"/>
      <c r="AB62" s="329"/>
      <c r="AC62" s="338"/>
    </row>
    <row r="63" spans="2:29" ht="21.75" customHeight="1" thickBot="1">
      <c r="B63" s="413" t="s">
        <v>213</v>
      </c>
      <c r="C63" s="371" t="s">
        <v>3</v>
      </c>
      <c r="D63" s="357"/>
      <c r="E63" s="411"/>
      <c r="F63" s="371">
        <v>2</v>
      </c>
      <c r="G63" s="357">
        <v>1</v>
      </c>
      <c r="H63" s="357">
        <v>1</v>
      </c>
      <c r="I63" s="340">
        <f>+H63+G63+F63</f>
        <v>4</v>
      </c>
      <c r="J63" s="371">
        <f>IF($I63&gt;0,(IF($I63&lt;4,"X",""))," ")</f>
      </c>
      <c r="K63" s="370" t="str">
        <f>IF($I63&gt;3,(IF($I63&lt;6,"X",""))," ")</f>
        <v>X</v>
      </c>
      <c r="L63" s="370" t="str">
        <f>IF($I63&gt;5,(IF($I63&lt;8,"X",""))," ")</f>
        <v> </v>
      </c>
      <c r="M63" s="369" t="str">
        <f>IF($I63&gt;7,(IF($I63&lt;12,"X",""))," ")</f>
        <v> </v>
      </c>
      <c r="N63" s="413" t="s">
        <v>428</v>
      </c>
      <c r="O63" s="363"/>
      <c r="P63" s="356" t="s">
        <v>3</v>
      </c>
      <c r="Q63" s="356"/>
      <c r="R63" s="356"/>
      <c r="S63" s="359"/>
      <c r="T63" s="359"/>
      <c r="U63" s="360"/>
      <c r="V63" s="334">
        <v>2</v>
      </c>
      <c r="W63" s="331">
        <v>1</v>
      </c>
      <c r="X63" s="331">
        <v>1</v>
      </c>
      <c r="Y63" s="340">
        <f>X63+W63+V63</f>
        <v>4</v>
      </c>
      <c r="Z63" s="438"/>
      <c r="AA63" s="331" t="s">
        <v>3</v>
      </c>
      <c r="AB63" s="331"/>
      <c r="AC63" s="340"/>
    </row>
    <row r="64" spans="2:29" ht="21.75" customHeight="1" thickBot="1">
      <c r="B64" s="108"/>
      <c r="C64" s="108"/>
      <c r="D64" s="108"/>
      <c r="E64" s="108"/>
      <c r="F64" s="108"/>
      <c r="G64" s="108"/>
      <c r="H64" s="773" t="s">
        <v>22</v>
      </c>
      <c r="I64" s="775"/>
      <c r="J64" s="368"/>
      <c r="K64" s="350" t="s">
        <v>3</v>
      </c>
      <c r="L64" s="367"/>
      <c r="M64" s="352"/>
      <c r="N64" s="348"/>
      <c r="O64" s="105"/>
      <c r="P64" s="107"/>
      <c r="Q64" s="493"/>
      <c r="R64" s="493"/>
      <c r="S64" s="493"/>
      <c r="T64" s="493"/>
      <c r="U64" s="493"/>
      <c r="V64" s="103"/>
      <c r="W64" s="103"/>
      <c r="X64" s="773" t="s">
        <v>22</v>
      </c>
      <c r="Y64" s="775"/>
      <c r="Z64" s="368"/>
      <c r="AA64" s="350" t="s">
        <v>3</v>
      </c>
      <c r="AB64" s="367"/>
      <c r="AC64" s="352"/>
    </row>
    <row r="65" spans="2:14" ht="21.75" customHeight="1" thickBot="1">
      <c r="B65" s="108"/>
      <c r="C65" s="108"/>
      <c r="D65" s="108"/>
      <c r="E65" s="108"/>
      <c r="F65" s="108"/>
      <c r="G65" s="108"/>
      <c r="H65" s="110"/>
      <c r="I65" s="110"/>
      <c r="J65" s="105"/>
      <c r="K65" s="105"/>
      <c r="L65" s="105"/>
      <c r="M65" s="105"/>
      <c r="N65" s="348"/>
    </row>
    <row r="66" spans="6:29" ht="26.25" customHeight="1" thickBot="1">
      <c r="F66" s="788" t="s">
        <v>14</v>
      </c>
      <c r="G66" s="789"/>
      <c r="H66" s="789"/>
      <c r="I66" s="790"/>
      <c r="J66" s="788" t="s">
        <v>15</v>
      </c>
      <c r="K66" s="789"/>
      <c r="L66" s="789"/>
      <c r="M66" s="790"/>
      <c r="O66" s="784" t="s">
        <v>168</v>
      </c>
      <c r="P66" s="785"/>
      <c r="Q66" s="785"/>
      <c r="R66" s="785"/>
      <c r="S66" s="785"/>
      <c r="T66" s="785"/>
      <c r="U66" s="785"/>
      <c r="V66" s="741" t="s">
        <v>262</v>
      </c>
      <c r="W66" s="742"/>
      <c r="X66" s="742"/>
      <c r="Y66" s="743"/>
      <c r="Z66" s="741" t="s">
        <v>15</v>
      </c>
      <c r="AA66" s="742"/>
      <c r="AB66" s="742"/>
      <c r="AC66" s="743"/>
    </row>
    <row r="67" spans="2:29" ht="44.25" customHeight="1" thickBot="1">
      <c r="B67" s="111" t="s">
        <v>16</v>
      </c>
      <c r="C67" s="113" t="s">
        <v>13</v>
      </c>
      <c r="D67" s="115" t="s">
        <v>12</v>
      </c>
      <c r="E67" s="114" t="s">
        <v>11</v>
      </c>
      <c r="F67" s="113" t="s">
        <v>20</v>
      </c>
      <c r="G67" s="115" t="s">
        <v>10</v>
      </c>
      <c r="H67" s="112" t="s">
        <v>9</v>
      </c>
      <c r="I67" s="114" t="s">
        <v>19</v>
      </c>
      <c r="J67" s="113" t="s">
        <v>4</v>
      </c>
      <c r="K67" s="115" t="s">
        <v>5</v>
      </c>
      <c r="L67" s="115" t="s">
        <v>6</v>
      </c>
      <c r="M67" s="114" t="s">
        <v>7</v>
      </c>
      <c r="N67" s="111" t="s">
        <v>8</v>
      </c>
      <c r="O67" s="487" t="s">
        <v>205</v>
      </c>
      <c r="P67" s="488" t="s">
        <v>162</v>
      </c>
      <c r="Q67" s="488" t="s">
        <v>343</v>
      </c>
      <c r="R67" s="489" t="s">
        <v>164</v>
      </c>
      <c r="S67" s="489" t="s">
        <v>165</v>
      </c>
      <c r="T67" s="489" t="s">
        <v>166</v>
      </c>
      <c r="U67" s="488" t="s">
        <v>167</v>
      </c>
      <c r="V67" s="5" t="s">
        <v>20</v>
      </c>
      <c r="W67" s="6" t="s">
        <v>10</v>
      </c>
      <c r="X67" s="8" t="s">
        <v>9</v>
      </c>
      <c r="Y67" s="7" t="s">
        <v>19</v>
      </c>
      <c r="Z67" s="5" t="s">
        <v>4</v>
      </c>
      <c r="AA67" s="6" t="s">
        <v>5</v>
      </c>
      <c r="AB67" s="6" t="s">
        <v>6</v>
      </c>
      <c r="AC67" s="7" t="s">
        <v>7</v>
      </c>
    </row>
    <row r="68" spans="2:29" ht="21.75" customHeight="1" thickBot="1">
      <c r="B68" s="779" t="s">
        <v>214</v>
      </c>
      <c r="C68" s="780"/>
      <c r="D68" s="780"/>
      <c r="E68" s="780"/>
      <c r="F68" s="780"/>
      <c r="G68" s="780"/>
      <c r="H68" s="780"/>
      <c r="I68" s="780"/>
      <c r="J68" s="780"/>
      <c r="K68" s="780"/>
      <c r="L68" s="780"/>
      <c r="M68" s="780"/>
      <c r="N68" s="780"/>
      <c r="O68" s="771"/>
      <c r="P68" s="771"/>
      <c r="Q68" s="771"/>
      <c r="R68" s="771"/>
      <c r="S68" s="771"/>
      <c r="T68" s="771"/>
      <c r="U68" s="771"/>
      <c r="V68" s="771"/>
      <c r="W68" s="771"/>
      <c r="X68" s="771"/>
      <c r="Y68" s="771"/>
      <c r="Z68" s="771"/>
      <c r="AA68" s="771"/>
      <c r="AB68" s="771"/>
      <c r="AC68" s="772"/>
    </row>
    <row r="69" spans="2:29" ht="108.75" customHeight="1">
      <c r="B69" s="403" t="s">
        <v>299</v>
      </c>
      <c r="C69" s="385" t="s">
        <v>3</v>
      </c>
      <c r="D69" s="387"/>
      <c r="E69" s="388"/>
      <c r="F69" s="385">
        <v>2</v>
      </c>
      <c r="G69" s="387">
        <v>6</v>
      </c>
      <c r="H69" s="387">
        <v>1</v>
      </c>
      <c r="I69" s="386">
        <f aca="true" t="shared" si="18" ref="I69:I75">H69+G69+F69</f>
        <v>9</v>
      </c>
      <c r="J69" s="385">
        <f aca="true" t="shared" si="19" ref="J69:J75">IF($I69&gt;0,(IF($I69&lt;4,"X",""))," ")</f>
      </c>
      <c r="K69" s="384">
        <f aca="true" t="shared" si="20" ref="K69:K75">IF($I69&gt;3,(IF($I69&lt;6,"X",""))," ")</f>
      </c>
      <c r="L69" s="384">
        <f aca="true" t="shared" si="21" ref="L69:L75">IF($I69&gt;5,(IF($I69&lt;8,"X",""))," ")</f>
      </c>
      <c r="M69" s="383" t="str">
        <f aca="true" t="shared" si="22" ref="M69:M75">IF($I69&gt;7,(IF($I69&lt;12,"X",""))," ")</f>
        <v>X</v>
      </c>
      <c r="N69" s="461" t="s">
        <v>527</v>
      </c>
      <c r="O69" s="206" t="s">
        <v>3</v>
      </c>
      <c r="P69" s="162" t="s">
        <v>3</v>
      </c>
      <c r="Q69" s="162" t="s">
        <v>3</v>
      </c>
      <c r="R69" s="162" t="s">
        <v>3</v>
      </c>
      <c r="S69" s="162" t="s">
        <v>3</v>
      </c>
      <c r="T69" s="162" t="s">
        <v>3</v>
      </c>
      <c r="U69" s="495"/>
      <c r="V69" s="274">
        <v>2</v>
      </c>
      <c r="W69" s="272">
        <v>2</v>
      </c>
      <c r="X69" s="272">
        <v>1</v>
      </c>
      <c r="Y69" s="293">
        <f aca="true" t="shared" si="23" ref="Y69:Y75">X69+W69+V69</f>
        <v>5</v>
      </c>
      <c r="Z69" s="206"/>
      <c r="AA69" s="162" t="s">
        <v>3</v>
      </c>
      <c r="AB69" s="162"/>
      <c r="AC69" s="324"/>
    </row>
    <row r="70" spans="2:29" ht="50.25" customHeight="1">
      <c r="B70" s="403" t="s">
        <v>352</v>
      </c>
      <c r="C70" s="385" t="s">
        <v>3</v>
      </c>
      <c r="D70" s="387"/>
      <c r="E70" s="388"/>
      <c r="F70" s="385">
        <v>1</v>
      </c>
      <c r="G70" s="387">
        <v>6</v>
      </c>
      <c r="H70" s="387">
        <v>1</v>
      </c>
      <c r="I70" s="386">
        <f t="shared" si="18"/>
        <v>8</v>
      </c>
      <c r="J70" s="385">
        <f t="shared" si="19"/>
      </c>
      <c r="K70" s="384">
        <f t="shared" si="20"/>
      </c>
      <c r="L70" s="384" t="s">
        <v>3</v>
      </c>
      <c r="M70" s="383"/>
      <c r="N70" s="462" t="s">
        <v>429</v>
      </c>
      <c r="O70" s="250" t="s">
        <v>3</v>
      </c>
      <c r="P70" s="205"/>
      <c r="Q70" s="205" t="s">
        <v>3</v>
      </c>
      <c r="R70" s="205"/>
      <c r="S70" s="205"/>
      <c r="T70" s="205"/>
      <c r="U70" s="290"/>
      <c r="V70" s="233">
        <v>1</v>
      </c>
      <c r="W70" s="231">
        <v>1</v>
      </c>
      <c r="X70" s="231">
        <v>1</v>
      </c>
      <c r="Y70" s="294">
        <f t="shared" si="23"/>
        <v>3</v>
      </c>
      <c r="Z70" s="250" t="s">
        <v>3</v>
      </c>
      <c r="AA70" s="205"/>
      <c r="AB70" s="205"/>
      <c r="AC70" s="249"/>
    </row>
    <row r="71" spans="2:29" ht="69.75" customHeight="1">
      <c r="B71" s="403" t="s">
        <v>340</v>
      </c>
      <c r="C71" s="385" t="s">
        <v>3</v>
      </c>
      <c r="D71" s="387"/>
      <c r="E71" s="388"/>
      <c r="F71" s="385">
        <v>1</v>
      </c>
      <c r="G71" s="387">
        <v>4</v>
      </c>
      <c r="H71" s="387">
        <v>1</v>
      </c>
      <c r="I71" s="386">
        <f t="shared" si="18"/>
        <v>6</v>
      </c>
      <c r="J71" s="385">
        <f t="shared" si="19"/>
      </c>
      <c r="K71" s="384">
        <f t="shared" si="20"/>
      </c>
      <c r="L71" s="384" t="str">
        <f t="shared" si="21"/>
        <v>X</v>
      </c>
      <c r="M71" s="383" t="str">
        <f t="shared" si="22"/>
        <v> </v>
      </c>
      <c r="N71" s="462" t="s">
        <v>430</v>
      </c>
      <c r="O71" s="250"/>
      <c r="P71" s="205"/>
      <c r="Q71" s="205" t="s">
        <v>3</v>
      </c>
      <c r="R71" s="205"/>
      <c r="S71" s="205" t="s">
        <v>3</v>
      </c>
      <c r="T71" s="205"/>
      <c r="U71" s="290" t="s">
        <v>3</v>
      </c>
      <c r="V71" s="250">
        <v>1</v>
      </c>
      <c r="W71" s="205">
        <v>2</v>
      </c>
      <c r="X71" s="205">
        <v>1</v>
      </c>
      <c r="Y71" s="294">
        <f t="shared" si="23"/>
        <v>4</v>
      </c>
      <c r="Z71" s="250"/>
      <c r="AA71" s="205" t="s">
        <v>3</v>
      </c>
      <c r="AB71" s="205"/>
      <c r="AC71" s="249"/>
    </row>
    <row r="72" spans="2:29" ht="36" customHeight="1">
      <c r="B72" s="403" t="s">
        <v>339</v>
      </c>
      <c r="C72" s="385" t="s">
        <v>3</v>
      </c>
      <c r="D72" s="387"/>
      <c r="E72" s="388"/>
      <c r="F72" s="385">
        <v>1</v>
      </c>
      <c r="G72" s="387">
        <v>4</v>
      </c>
      <c r="H72" s="387">
        <v>1</v>
      </c>
      <c r="I72" s="386">
        <f t="shared" si="18"/>
        <v>6</v>
      </c>
      <c r="J72" s="385">
        <f t="shared" si="19"/>
      </c>
      <c r="K72" s="384">
        <f t="shared" si="20"/>
      </c>
      <c r="L72" s="384" t="str">
        <f t="shared" si="21"/>
        <v>X</v>
      </c>
      <c r="M72" s="383" t="str">
        <f t="shared" si="22"/>
        <v> </v>
      </c>
      <c r="N72" s="462" t="s">
        <v>431</v>
      </c>
      <c r="O72" s="250" t="s">
        <v>3</v>
      </c>
      <c r="P72" s="205"/>
      <c r="Q72" s="205"/>
      <c r="R72" s="205"/>
      <c r="S72" s="205"/>
      <c r="T72" s="205" t="s">
        <v>3</v>
      </c>
      <c r="U72" s="290"/>
      <c r="V72" s="233">
        <v>1</v>
      </c>
      <c r="W72" s="231">
        <v>2</v>
      </c>
      <c r="X72" s="231">
        <v>1</v>
      </c>
      <c r="Y72" s="294">
        <f t="shared" si="23"/>
        <v>4</v>
      </c>
      <c r="Z72" s="250"/>
      <c r="AA72" s="205" t="s">
        <v>3</v>
      </c>
      <c r="AB72" s="205"/>
      <c r="AC72" s="249"/>
    </row>
    <row r="73" spans="2:29" ht="123.75" customHeight="1">
      <c r="B73" s="403" t="s">
        <v>298</v>
      </c>
      <c r="C73" s="385" t="s">
        <v>3</v>
      </c>
      <c r="D73" s="387"/>
      <c r="E73" s="388"/>
      <c r="F73" s="385">
        <v>1</v>
      </c>
      <c r="G73" s="387">
        <v>6</v>
      </c>
      <c r="H73" s="387">
        <v>1</v>
      </c>
      <c r="I73" s="386">
        <f t="shared" si="18"/>
        <v>8</v>
      </c>
      <c r="J73" s="385">
        <f t="shared" si="19"/>
      </c>
      <c r="K73" s="384">
        <f t="shared" si="20"/>
      </c>
      <c r="L73" s="384" t="s">
        <v>3</v>
      </c>
      <c r="M73" s="383"/>
      <c r="N73" s="461" t="s">
        <v>527</v>
      </c>
      <c r="O73" s="250" t="s">
        <v>3</v>
      </c>
      <c r="P73" s="205" t="s">
        <v>3</v>
      </c>
      <c r="Q73" s="205" t="s">
        <v>3</v>
      </c>
      <c r="R73" s="205" t="s">
        <v>3</v>
      </c>
      <c r="S73" s="205" t="s">
        <v>3</v>
      </c>
      <c r="T73" s="205" t="s">
        <v>3</v>
      </c>
      <c r="U73" s="290"/>
      <c r="V73" s="233">
        <v>1</v>
      </c>
      <c r="W73" s="231">
        <v>2</v>
      </c>
      <c r="X73" s="231">
        <v>1</v>
      </c>
      <c r="Y73" s="294">
        <f t="shared" si="23"/>
        <v>4</v>
      </c>
      <c r="Z73" s="250"/>
      <c r="AA73" s="205" t="s">
        <v>3</v>
      </c>
      <c r="AB73" s="205"/>
      <c r="AC73" s="249"/>
    </row>
    <row r="74" spans="2:29" ht="125.25" customHeight="1">
      <c r="B74" s="402" t="s">
        <v>408</v>
      </c>
      <c r="C74" s="336" t="s">
        <v>3</v>
      </c>
      <c r="D74" s="327"/>
      <c r="E74" s="395"/>
      <c r="F74" s="336">
        <v>1</v>
      </c>
      <c r="G74" s="327">
        <v>6</v>
      </c>
      <c r="H74" s="327">
        <v>3</v>
      </c>
      <c r="I74" s="386">
        <f t="shared" si="18"/>
        <v>10</v>
      </c>
      <c r="J74" s="385">
        <f t="shared" si="19"/>
      </c>
      <c r="K74" s="384">
        <f t="shared" si="20"/>
      </c>
      <c r="L74" s="384">
        <f t="shared" si="21"/>
      </c>
      <c r="M74" s="383" t="str">
        <f t="shared" si="22"/>
        <v>X</v>
      </c>
      <c r="N74" s="461" t="s">
        <v>528</v>
      </c>
      <c r="O74" s="250" t="s">
        <v>3</v>
      </c>
      <c r="P74" s="205" t="s">
        <v>350</v>
      </c>
      <c r="Q74" s="205" t="s">
        <v>3</v>
      </c>
      <c r="R74" s="205" t="s">
        <v>3</v>
      </c>
      <c r="S74" s="205" t="s">
        <v>3</v>
      </c>
      <c r="T74" s="205" t="s">
        <v>3</v>
      </c>
      <c r="U74" s="290"/>
      <c r="V74" s="233">
        <v>1</v>
      </c>
      <c r="W74" s="231">
        <v>2</v>
      </c>
      <c r="X74" s="231">
        <v>2</v>
      </c>
      <c r="Y74" s="294">
        <f t="shared" si="23"/>
        <v>5</v>
      </c>
      <c r="Z74" s="250"/>
      <c r="AA74" s="205" t="s">
        <v>3</v>
      </c>
      <c r="AB74" s="205"/>
      <c r="AC74" s="249"/>
    </row>
    <row r="75" spans="2:29" ht="78.75" customHeight="1" thickBot="1">
      <c r="B75" s="402" t="s">
        <v>338</v>
      </c>
      <c r="C75" s="336" t="s">
        <v>3</v>
      </c>
      <c r="D75" s="327"/>
      <c r="E75" s="395"/>
      <c r="F75" s="336">
        <v>1</v>
      </c>
      <c r="G75" s="327">
        <v>6</v>
      </c>
      <c r="H75" s="327">
        <v>3</v>
      </c>
      <c r="I75" s="386">
        <f t="shared" si="18"/>
        <v>10</v>
      </c>
      <c r="J75" s="385">
        <f t="shared" si="19"/>
      </c>
      <c r="K75" s="384">
        <f t="shared" si="20"/>
      </c>
      <c r="L75" s="384">
        <f t="shared" si="21"/>
      </c>
      <c r="M75" s="383" t="str">
        <f t="shared" si="22"/>
        <v>X</v>
      </c>
      <c r="N75" s="365" t="s">
        <v>432</v>
      </c>
      <c r="O75" s="207"/>
      <c r="P75" s="165"/>
      <c r="Q75" s="165"/>
      <c r="R75" s="165"/>
      <c r="S75" s="165"/>
      <c r="T75" s="165"/>
      <c r="U75" s="303"/>
      <c r="V75" s="237">
        <v>1</v>
      </c>
      <c r="W75" s="235">
        <v>2</v>
      </c>
      <c r="X75" s="235">
        <v>1</v>
      </c>
      <c r="Y75" s="295">
        <f t="shared" si="23"/>
        <v>4</v>
      </c>
      <c r="Z75" s="207"/>
      <c r="AA75" s="165" t="s">
        <v>3</v>
      </c>
      <c r="AB75" s="165"/>
      <c r="AC75" s="284"/>
    </row>
    <row r="76" spans="2:29" ht="21.75" customHeight="1" thickBot="1">
      <c r="B76" s="104"/>
      <c r="C76" s="104"/>
      <c r="D76" s="104"/>
      <c r="E76" s="104"/>
      <c r="F76" s="104"/>
      <c r="G76" s="104"/>
      <c r="H76" s="788" t="s">
        <v>22</v>
      </c>
      <c r="I76" s="790"/>
      <c r="J76" s="426"/>
      <c r="K76" s="343"/>
      <c r="L76" s="425"/>
      <c r="M76" s="326" t="s">
        <v>3</v>
      </c>
      <c r="N76" s="424"/>
      <c r="X76" s="773" t="s">
        <v>22</v>
      </c>
      <c r="Y76" s="775"/>
      <c r="Z76" s="368"/>
      <c r="AA76" s="350" t="s">
        <v>3</v>
      </c>
      <c r="AB76" s="367"/>
      <c r="AC76" s="352"/>
    </row>
    <row r="77" spans="2:29" s="374" customFormat="1" ht="21.75" customHeight="1" thickBot="1">
      <c r="B77" s="107"/>
      <c r="C77" s="107"/>
      <c r="D77" s="107"/>
      <c r="E77" s="107"/>
      <c r="F77" s="107"/>
      <c r="G77" s="107"/>
      <c r="H77" s="105"/>
      <c r="I77" s="105"/>
      <c r="J77" s="105"/>
      <c r="K77" s="105"/>
      <c r="L77" s="105"/>
      <c r="M77" s="105"/>
      <c r="N77" s="477"/>
      <c r="O77" s="478"/>
      <c r="P77" s="478"/>
      <c r="Q77" s="478"/>
      <c r="R77" s="478"/>
      <c r="S77" s="478"/>
      <c r="T77" s="478"/>
      <c r="U77" s="478"/>
      <c r="V77" s="478"/>
      <c r="W77" s="478"/>
      <c r="X77" s="478"/>
      <c r="Y77" s="478"/>
      <c r="Z77" s="478"/>
      <c r="AA77" s="478"/>
      <c r="AB77" s="478"/>
      <c r="AC77" s="478"/>
    </row>
    <row r="78" spans="2:14" ht="44.25" customHeight="1" thickBot="1">
      <c r="B78" s="450" t="s">
        <v>16</v>
      </c>
      <c r="C78" s="451" t="s">
        <v>13</v>
      </c>
      <c r="D78" s="452" t="s">
        <v>12</v>
      </c>
      <c r="E78" s="453" t="s">
        <v>11</v>
      </c>
      <c r="F78" s="451" t="s">
        <v>20</v>
      </c>
      <c r="G78" s="452" t="s">
        <v>10</v>
      </c>
      <c r="H78" s="454" t="s">
        <v>9</v>
      </c>
      <c r="I78" s="453" t="s">
        <v>19</v>
      </c>
      <c r="J78" s="451" t="s">
        <v>4</v>
      </c>
      <c r="K78" s="452" t="s">
        <v>5</v>
      </c>
      <c r="L78" s="452" t="s">
        <v>6</v>
      </c>
      <c r="M78" s="453" t="s">
        <v>7</v>
      </c>
      <c r="N78" s="450" t="s">
        <v>8</v>
      </c>
    </row>
    <row r="79" spans="2:29" ht="21.75" customHeight="1" thickBot="1">
      <c r="B79" s="779" t="s">
        <v>169</v>
      </c>
      <c r="C79" s="780"/>
      <c r="D79" s="780"/>
      <c r="E79" s="780"/>
      <c r="F79" s="780"/>
      <c r="G79" s="780"/>
      <c r="H79" s="780"/>
      <c r="I79" s="780"/>
      <c r="J79" s="780"/>
      <c r="K79" s="780"/>
      <c r="L79" s="780"/>
      <c r="M79" s="780"/>
      <c r="N79" s="780"/>
      <c r="O79" s="771"/>
      <c r="P79" s="771"/>
      <c r="Q79" s="771"/>
      <c r="R79" s="771"/>
      <c r="S79" s="771"/>
      <c r="T79" s="771"/>
      <c r="U79" s="771"/>
      <c r="V79" s="771"/>
      <c r="W79" s="771"/>
      <c r="X79" s="771"/>
      <c r="Y79" s="771"/>
      <c r="Z79" s="771"/>
      <c r="AA79" s="771"/>
      <c r="AB79" s="771"/>
      <c r="AC79" s="772"/>
    </row>
    <row r="80" spans="2:29" ht="40.5" customHeight="1">
      <c r="B80" s="463" t="s">
        <v>29</v>
      </c>
      <c r="C80" s="385" t="s">
        <v>3</v>
      </c>
      <c r="D80" s="387"/>
      <c r="E80" s="386"/>
      <c r="F80" s="385">
        <v>1</v>
      </c>
      <c r="G80" s="387">
        <v>2</v>
      </c>
      <c r="H80" s="387">
        <v>2</v>
      </c>
      <c r="I80" s="386">
        <f>+H80+G80+F80</f>
        <v>5</v>
      </c>
      <c r="J80" s="385">
        <f>IF($I80&gt;0,(IF($I80&lt;4,"X",""))," ")</f>
      </c>
      <c r="K80" s="384" t="str">
        <f>IF($I80&gt;3,(IF($I80&lt;6,"X",""))," ")</f>
        <v>X</v>
      </c>
      <c r="L80" s="384" t="str">
        <f>IF($I80&gt;5,(IF($I80&lt;8,"X",""))," ")</f>
        <v> </v>
      </c>
      <c r="M80" s="383" t="str">
        <f>IF($I80&gt;7,(IF($I80&lt;12,"X",""))," ")</f>
        <v> </v>
      </c>
      <c r="N80" s="403" t="s">
        <v>360</v>
      </c>
      <c r="O80" s="206"/>
      <c r="P80" s="162"/>
      <c r="Q80" s="162"/>
      <c r="R80" s="162"/>
      <c r="S80" s="162" t="s">
        <v>3</v>
      </c>
      <c r="T80" s="162"/>
      <c r="U80" s="324"/>
      <c r="V80" s="274">
        <v>1</v>
      </c>
      <c r="W80" s="272">
        <v>2</v>
      </c>
      <c r="X80" s="272">
        <v>1</v>
      </c>
      <c r="Y80" s="275">
        <f>SUM(V80:X80)</f>
        <v>4</v>
      </c>
      <c r="Z80" s="274"/>
      <c r="AA80" s="272" t="s">
        <v>3</v>
      </c>
      <c r="AB80" s="272"/>
      <c r="AC80" s="275"/>
    </row>
    <row r="81" spans="2:29" ht="22.5" customHeight="1" thickBot="1">
      <c r="B81" s="436" t="s">
        <v>265</v>
      </c>
      <c r="C81" s="371"/>
      <c r="D81" s="357" t="s">
        <v>3</v>
      </c>
      <c r="E81" s="411"/>
      <c r="F81" s="371"/>
      <c r="G81" s="357"/>
      <c r="H81" s="357"/>
      <c r="I81" s="340"/>
      <c r="J81" s="371" t="str">
        <f>IF($I81&gt;0,(IF($I81&lt;4,"X",""))," ")</f>
        <v> </v>
      </c>
      <c r="K81" s="370" t="str">
        <f>IF($I81&gt;3,(IF($I81&lt;6,"X",""))," ")</f>
        <v> </v>
      </c>
      <c r="L81" s="370" t="str">
        <f>IF($I81&gt;5,(IF($I81&lt;8,"X",""))," ")</f>
        <v> </v>
      </c>
      <c r="M81" s="369" t="str">
        <f>IF($I81&gt;7,(IF($I81&lt;12,"X",""))," ")</f>
        <v> </v>
      </c>
      <c r="N81" s="413"/>
      <c r="O81" s="207"/>
      <c r="P81" s="165"/>
      <c r="Q81" s="165"/>
      <c r="R81" s="165"/>
      <c r="S81" s="165"/>
      <c r="T81" s="165"/>
      <c r="U81" s="284"/>
      <c r="V81" s="237"/>
      <c r="W81" s="235"/>
      <c r="X81" s="235"/>
      <c r="Y81" s="236"/>
      <c r="Z81" s="237"/>
      <c r="AA81" s="235"/>
      <c r="AB81" s="235"/>
      <c r="AC81" s="236"/>
    </row>
    <row r="82" spans="2:29" ht="21.75" customHeight="1" thickBot="1">
      <c r="B82" s="108"/>
      <c r="C82" s="108"/>
      <c r="D82" s="108"/>
      <c r="E82" s="108"/>
      <c r="F82" s="108"/>
      <c r="G82" s="108"/>
      <c r="H82" s="773" t="s">
        <v>22</v>
      </c>
      <c r="I82" s="775"/>
      <c r="J82" s="368"/>
      <c r="K82" s="350" t="s">
        <v>3</v>
      </c>
      <c r="L82" s="367"/>
      <c r="M82" s="352"/>
      <c r="N82" s="348"/>
      <c r="X82" s="773" t="s">
        <v>22</v>
      </c>
      <c r="Y82" s="775"/>
      <c r="Z82" s="368"/>
      <c r="AA82" s="350" t="s">
        <v>3</v>
      </c>
      <c r="AB82" s="367"/>
      <c r="AC82" s="352"/>
    </row>
    <row r="83" spans="2:14" ht="21.75" customHeight="1" thickBot="1">
      <c r="B83" s="108"/>
      <c r="C83" s="108"/>
      <c r="D83" s="108"/>
      <c r="E83" s="108"/>
      <c r="F83" s="108"/>
      <c r="G83" s="108"/>
      <c r="H83" s="110"/>
      <c r="I83" s="110"/>
      <c r="J83" s="105"/>
      <c r="K83" s="105"/>
      <c r="L83" s="105"/>
      <c r="M83" s="105"/>
      <c r="N83" s="348"/>
    </row>
    <row r="84" spans="6:29" ht="26.25" customHeight="1" thickBot="1">
      <c r="F84" s="788" t="s">
        <v>14</v>
      </c>
      <c r="G84" s="789"/>
      <c r="H84" s="789"/>
      <c r="I84" s="790"/>
      <c r="J84" s="788" t="s">
        <v>15</v>
      </c>
      <c r="K84" s="789"/>
      <c r="L84" s="789"/>
      <c r="M84" s="790"/>
      <c r="O84" s="784" t="s">
        <v>168</v>
      </c>
      <c r="P84" s="785"/>
      <c r="Q84" s="785"/>
      <c r="R84" s="785"/>
      <c r="S84" s="785"/>
      <c r="T84" s="785"/>
      <c r="U84" s="785"/>
      <c r="V84" s="741" t="s">
        <v>262</v>
      </c>
      <c r="W84" s="742"/>
      <c r="X84" s="742"/>
      <c r="Y84" s="743"/>
      <c r="Z84" s="741" t="s">
        <v>15</v>
      </c>
      <c r="AA84" s="742"/>
      <c r="AB84" s="742"/>
      <c r="AC84" s="743"/>
    </row>
    <row r="85" spans="2:29" ht="44.25" customHeight="1" thickBot="1">
      <c r="B85" s="111" t="s">
        <v>16</v>
      </c>
      <c r="C85" s="113" t="s">
        <v>13</v>
      </c>
      <c r="D85" s="115" t="s">
        <v>12</v>
      </c>
      <c r="E85" s="114" t="s">
        <v>11</v>
      </c>
      <c r="F85" s="113" t="s">
        <v>20</v>
      </c>
      <c r="G85" s="115" t="s">
        <v>10</v>
      </c>
      <c r="H85" s="112" t="s">
        <v>9</v>
      </c>
      <c r="I85" s="114" t="s">
        <v>19</v>
      </c>
      <c r="J85" s="113" t="s">
        <v>4</v>
      </c>
      <c r="K85" s="115" t="s">
        <v>5</v>
      </c>
      <c r="L85" s="115" t="s">
        <v>6</v>
      </c>
      <c r="M85" s="114" t="s">
        <v>7</v>
      </c>
      <c r="N85" s="111" t="s">
        <v>8</v>
      </c>
      <c r="O85" s="487" t="s">
        <v>205</v>
      </c>
      <c r="P85" s="488" t="s">
        <v>162</v>
      </c>
      <c r="Q85" s="488" t="s">
        <v>343</v>
      </c>
      <c r="R85" s="489" t="s">
        <v>164</v>
      </c>
      <c r="S85" s="489" t="s">
        <v>165</v>
      </c>
      <c r="T85" s="489" t="s">
        <v>166</v>
      </c>
      <c r="U85" s="488" t="s">
        <v>167</v>
      </c>
      <c r="V85" s="5" t="s">
        <v>20</v>
      </c>
      <c r="W85" s="6" t="s">
        <v>10</v>
      </c>
      <c r="X85" s="8" t="s">
        <v>9</v>
      </c>
      <c r="Y85" s="7" t="s">
        <v>19</v>
      </c>
      <c r="Z85" s="5" t="s">
        <v>4</v>
      </c>
      <c r="AA85" s="6" t="s">
        <v>5</v>
      </c>
      <c r="AB85" s="6" t="s">
        <v>6</v>
      </c>
      <c r="AC85" s="7" t="s">
        <v>7</v>
      </c>
    </row>
    <row r="86" spans="2:29" ht="21.75" customHeight="1" thickBot="1">
      <c r="B86" s="779" t="s">
        <v>316</v>
      </c>
      <c r="C86" s="780"/>
      <c r="D86" s="780"/>
      <c r="E86" s="780"/>
      <c r="F86" s="780"/>
      <c r="G86" s="780"/>
      <c r="H86" s="780"/>
      <c r="I86" s="780"/>
      <c r="J86" s="780"/>
      <c r="K86" s="780"/>
      <c r="L86" s="780"/>
      <c r="M86" s="780"/>
      <c r="N86" s="780"/>
      <c r="O86" s="771"/>
      <c r="P86" s="771"/>
      <c r="Q86" s="771"/>
      <c r="R86" s="771"/>
      <c r="S86" s="771"/>
      <c r="T86" s="771"/>
      <c r="U86" s="771"/>
      <c r="V86" s="771"/>
      <c r="W86" s="771"/>
      <c r="X86" s="771"/>
      <c r="Y86" s="771"/>
      <c r="Z86" s="771"/>
      <c r="AA86" s="771"/>
      <c r="AB86" s="771"/>
      <c r="AC86" s="772"/>
    </row>
    <row r="87" spans="2:29" ht="96" customHeight="1">
      <c r="B87" s="479" t="s">
        <v>36</v>
      </c>
      <c r="C87" s="335" t="s">
        <v>3</v>
      </c>
      <c r="D87" s="329"/>
      <c r="E87" s="420"/>
      <c r="F87" s="335">
        <v>2</v>
      </c>
      <c r="G87" s="329">
        <v>4</v>
      </c>
      <c r="H87" s="329">
        <v>1</v>
      </c>
      <c r="I87" s="338">
        <f aca="true" t="shared" si="24" ref="I87:I97">H87+G87+F87</f>
        <v>7</v>
      </c>
      <c r="J87" s="335">
        <f aca="true" t="shared" si="25" ref="J87:J97">IF($I87&gt;0,(IF($I87&lt;4,"X",""))," ")</f>
      </c>
      <c r="K87" s="419">
        <f aca="true" t="shared" si="26" ref="K87:K97">IF($I87&gt;3,(IF($I87&lt;6,"X",""))," ")</f>
      </c>
      <c r="L87" s="419" t="str">
        <f aca="true" t="shared" si="27" ref="L87:L97">IF($I87&gt;5,(IF($I87&lt;8,"X",""))," ")</f>
        <v>X</v>
      </c>
      <c r="M87" s="341" t="str">
        <f aca="true" t="shared" si="28" ref="M87:M97">IF($I87&gt;7,(IF($I87&lt;12,"X",""))," ")</f>
        <v> </v>
      </c>
      <c r="N87" s="364" t="s">
        <v>433</v>
      </c>
      <c r="O87" s="206" t="s">
        <v>3</v>
      </c>
      <c r="P87" s="162" t="s">
        <v>3</v>
      </c>
      <c r="Q87" s="162" t="s">
        <v>3</v>
      </c>
      <c r="R87" s="162" t="s">
        <v>3</v>
      </c>
      <c r="S87" s="162"/>
      <c r="T87" s="162" t="s">
        <v>3</v>
      </c>
      <c r="U87" s="324" t="s">
        <v>3</v>
      </c>
      <c r="V87" s="274">
        <v>1</v>
      </c>
      <c r="W87" s="272">
        <v>4</v>
      </c>
      <c r="X87" s="272">
        <v>1</v>
      </c>
      <c r="Y87" s="275">
        <f>SUM(V87:X87)</f>
        <v>6</v>
      </c>
      <c r="Z87" s="274"/>
      <c r="AA87" s="272"/>
      <c r="AB87" s="272" t="s">
        <v>3</v>
      </c>
      <c r="AC87" s="275"/>
    </row>
    <row r="88" spans="2:29" ht="70.5" customHeight="1">
      <c r="B88" s="393" t="s">
        <v>37</v>
      </c>
      <c r="C88" s="336" t="s">
        <v>3</v>
      </c>
      <c r="D88" s="327"/>
      <c r="E88" s="395"/>
      <c r="F88" s="336">
        <v>2</v>
      </c>
      <c r="G88" s="327">
        <v>4</v>
      </c>
      <c r="H88" s="327">
        <v>1</v>
      </c>
      <c r="I88" s="339">
        <f t="shared" si="24"/>
        <v>7</v>
      </c>
      <c r="J88" s="385">
        <f t="shared" si="25"/>
      </c>
      <c r="K88" s="384">
        <f t="shared" si="26"/>
      </c>
      <c r="L88" s="384" t="str">
        <f t="shared" si="27"/>
        <v>X</v>
      </c>
      <c r="M88" s="383" t="str">
        <f t="shared" si="28"/>
        <v> </v>
      </c>
      <c r="N88" s="365" t="s">
        <v>337</v>
      </c>
      <c r="O88" s="250" t="s">
        <v>3</v>
      </c>
      <c r="P88" s="205" t="s">
        <v>3</v>
      </c>
      <c r="Q88" s="205" t="s">
        <v>3</v>
      </c>
      <c r="R88" s="205" t="s">
        <v>3</v>
      </c>
      <c r="S88" s="205"/>
      <c r="T88" s="205" t="s">
        <v>3</v>
      </c>
      <c r="U88" s="249" t="s">
        <v>3</v>
      </c>
      <c r="V88" s="233">
        <v>1</v>
      </c>
      <c r="W88" s="231">
        <v>4</v>
      </c>
      <c r="X88" s="231">
        <v>1</v>
      </c>
      <c r="Y88" s="232">
        <f>SUM(V88:X88)</f>
        <v>6</v>
      </c>
      <c r="Z88" s="233"/>
      <c r="AA88" s="231"/>
      <c r="AB88" s="231" t="s">
        <v>3</v>
      </c>
      <c r="AC88" s="232"/>
    </row>
    <row r="89" spans="2:29" ht="45.75" customHeight="1">
      <c r="B89" s="435" t="s">
        <v>301</v>
      </c>
      <c r="C89" s="416" t="s">
        <v>3</v>
      </c>
      <c r="D89" s="415"/>
      <c r="E89" s="417"/>
      <c r="F89" s="416">
        <v>2</v>
      </c>
      <c r="G89" s="415">
        <v>2</v>
      </c>
      <c r="H89" s="415">
        <v>1</v>
      </c>
      <c r="I89" s="339">
        <f t="shared" si="24"/>
        <v>5</v>
      </c>
      <c r="J89" s="385">
        <f t="shared" si="25"/>
      </c>
      <c r="K89" s="384" t="str">
        <f t="shared" si="26"/>
        <v>X</v>
      </c>
      <c r="L89" s="384" t="str">
        <f t="shared" si="27"/>
        <v> </v>
      </c>
      <c r="M89" s="383" t="str">
        <f t="shared" si="28"/>
        <v> </v>
      </c>
      <c r="N89" s="464" t="s">
        <v>361</v>
      </c>
      <c r="O89" s="250"/>
      <c r="P89" s="205"/>
      <c r="Q89" s="205"/>
      <c r="R89" s="205" t="s">
        <v>3</v>
      </c>
      <c r="S89" s="205"/>
      <c r="T89" s="205" t="s">
        <v>3</v>
      </c>
      <c r="U89" s="249"/>
      <c r="V89" s="233">
        <v>2</v>
      </c>
      <c r="W89" s="231">
        <v>1</v>
      </c>
      <c r="X89" s="231">
        <v>1</v>
      </c>
      <c r="Y89" s="232">
        <f aca="true" t="shared" si="29" ref="Y89:Y96">SUM(V89:X89)</f>
        <v>4</v>
      </c>
      <c r="Z89" s="233"/>
      <c r="AA89" s="231" t="s">
        <v>3</v>
      </c>
      <c r="AB89" s="231"/>
      <c r="AC89" s="232"/>
    </row>
    <row r="90" spans="2:29" ht="73.5" customHeight="1">
      <c r="B90" s="435" t="s">
        <v>266</v>
      </c>
      <c r="C90" s="416" t="s">
        <v>3</v>
      </c>
      <c r="D90" s="415"/>
      <c r="E90" s="417"/>
      <c r="F90" s="416">
        <v>3</v>
      </c>
      <c r="G90" s="415">
        <v>2</v>
      </c>
      <c r="H90" s="415">
        <v>1</v>
      </c>
      <c r="I90" s="339">
        <f t="shared" si="24"/>
        <v>6</v>
      </c>
      <c r="J90" s="385">
        <f t="shared" si="25"/>
      </c>
      <c r="K90" s="384">
        <f t="shared" si="26"/>
      </c>
      <c r="L90" s="384" t="str">
        <f t="shared" si="27"/>
        <v>X</v>
      </c>
      <c r="M90" s="383" t="str">
        <f t="shared" si="28"/>
        <v> </v>
      </c>
      <c r="N90" s="464" t="s">
        <v>434</v>
      </c>
      <c r="O90" s="250"/>
      <c r="P90" s="205" t="s">
        <v>3</v>
      </c>
      <c r="Q90" s="205"/>
      <c r="R90" s="205" t="s">
        <v>3</v>
      </c>
      <c r="S90" s="205" t="s">
        <v>3</v>
      </c>
      <c r="T90" s="205" t="s">
        <v>3</v>
      </c>
      <c r="U90" s="249"/>
      <c r="V90" s="233">
        <v>2</v>
      </c>
      <c r="W90" s="231">
        <v>2</v>
      </c>
      <c r="X90" s="231">
        <v>1</v>
      </c>
      <c r="Y90" s="232">
        <f t="shared" si="29"/>
        <v>5</v>
      </c>
      <c r="Z90" s="233"/>
      <c r="AA90" s="231" t="s">
        <v>3</v>
      </c>
      <c r="AB90" s="231"/>
      <c r="AC90" s="232"/>
    </row>
    <row r="91" spans="2:29" s="374" customFormat="1" ht="80.25" customHeight="1">
      <c r="B91" s="435" t="s">
        <v>409</v>
      </c>
      <c r="C91" s="433" t="s">
        <v>3</v>
      </c>
      <c r="D91" s="432"/>
      <c r="E91" s="434"/>
      <c r="F91" s="433">
        <v>2</v>
      </c>
      <c r="G91" s="432">
        <v>6</v>
      </c>
      <c r="H91" s="432">
        <v>2</v>
      </c>
      <c r="I91" s="391">
        <f t="shared" si="24"/>
        <v>10</v>
      </c>
      <c r="J91" s="377">
        <f t="shared" si="25"/>
      </c>
      <c r="K91" s="376">
        <f t="shared" si="26"/>
      </c>
      <c r="L91" s="376">
        <f t="shared" si="27"/>
      </c>
      <c r="M91" s="375" t="str">
        <f t="shared" si="28"/>
        <v>X</v>
      </c>
      <c r="N91" s="465" t="s">
        <v>435</v>
      </c>
      <c r="O91" s="250" t="s">
        <v>3</v>
      </c>
      <c r="P91" s="205" t="s">
        <v>3</v>
      </c>
      <c r="Q91" s="205" t="s">
        <v>3</v>
      </c>
      <c r="R91" s="205"/>
      <c r="S91" s="205"/>
      <c r="T91" s="205"/>
      <c r="U91" s="249" t="s">
        <v>3</v>
      </c>
      <c r="V91" s="233">
        <v>1</v>
      </c>
      <c r="W91" s="231">
        <v>6</v>
      </c>
      <c r="X91" s="231">
        <v>1</v>
      </c>
      <c r="Y91" s="232">
        <f t="shared" si="29"/>
        <v>8</v>
      </c>
      <c r="Z91" s="233"/>
      <c r="AA91" s="231"/>
      <c r="AB91" s="231" t="s">
        <v>3</v>
      </c>
      <c r="AC91" s="232"/>
    </row>
    <row r="92" spans="2:29" ht="115.5" customHeight="1">
      <c r="B92" s="393" t="s">
        <v>364</v>
      </c>
      <c r="C92" s="336" t="s">
        <v>3</v>
      </c>
      <c r="D92" s="327"/>
      <c r="E92" s="395"/>
      <c r="F92" s="336">
        <v>2</v>
      </c>
      <c r="G92" s="327">
        <v>6</v>
      </c>
      <c r="H92" s="327">
        <v>2</v>
      </c>
      <c r="I92" s="339">
        <f t="shared" si="24"/>
        <v>10</v>
      </c>
      <c r="J92" s="385">
        <f t="shared" si="25"/>
      </c>
      <c r="K92" s="384">
        <f t="shared" si="26"/>
      </c>
      <c r="L92" s="384">
        <f t="shared" si="27"/>
      </c>
      <c r="M92" s="383" t="str">
        <f t="shared" si="28"/>
        <v>X</v>
      </c>
      <c r="N92" s="465" t="s">
        <v>436</v>
      </c>
      <c r="O92" s="250" t="s">
        <v>3</v>
      </c>
      <c r="P92" s="205" t="s">
        <v>3</v>
      </c>
      <c r="Q92" s="205" t="s">
        <v>3</v>
      </c>
      <c r="R92" s="205"/>
      <c r="S92" s="205"/>
      <c r="T92" s="205"/>
      <c r="U92" s="249" t="s">
        <v>3</v>
      </c>
      <c r="V92" s="233">
        <v>1</v>
      </c>
      <c r="W92" s="231">
        <v>6</v>
      </c>
      <c r="X92" s="231">
        <v>1</v>
      </c>
      <c r="Y92" s="232">
        <f t="shared" si="29"/>
        <v>8</v>
      </c>
      <c r="Z92" s="233"/>
      <c r="AA92" s="231"/>
      <c r="AB92" s="231" t="s">
        <v>3</v>
      </c>
      <c r="AC92" s="232"/>
    </row>
    <row r="93" spans="2:29" ht="33" customHeight="1">
      <c r="B93" s="430" t="s">
        <v>303</v>
      </c>
      <c r="C93" s="336" t="s">
        <v>3</v>
      </c>
      <c r="D93" s="327"/>
      <c r="E93" s="339"/>
      <c r="F93" s="336">
        <v>2</v>
      </c>
      <c r="G93" s="327">
        <v>4</v>
      </c>
      <c r="H93" s="327">
        <v>2</v>
      </c>
      <c r="I93" s="339">
        <f t="shared" si="24"/>
        <v>8</v>
      </c>
      <c r="J93" s="336">
        <f t="shared" si="25"/>
      </c>
      <c r="K93" s="431">
        <f t="shared" si="26"/>
      </c>
      <c r="L93" s="431" t="s">
        <v>3</v>
      </c>
      <c r="M93" s="342"/>
      <c r="N93" s="402" t="s">
        <v>362</v>
      </c>
      <c r="O93" s="250" t="s">
        <v>3</v>
      </c>
      <c r="P93" s="205"/>
      <c r="Q93" s="205" t="s">
        <v>3</v>
      </c>
      <c r="R93" s="205"/>
      <c r="S93" s="205"/>
      <c r="T93" s="205"/>
      <c r="U93" s="249"/>
      <c r="V93" s="233">
        <v>2</v>
      </c>
      <c r="W93" s="231">
        <v>4</v>
      </c>
      <c r="X93" s="231">
        <v>1</v>
      </c>
      <c r="Y93" s="232">
        <f t="shared" si="29"/>
        <v>7</v>
      </c>
      <c r="Z93" s="233"/>
      <c r="AA93" s="231"/>
      <c r="AB93" s="231" t="s">
        <v>3</v>
      </c>
      <c r="AC93" s="232"/>
    </row>
    <row r="94" spans="2:29" ht="54" customHeight="1">
      <c r="B94" s="430" t="s">
        <v>410</v>
      </c>
      <c r="C94" s="336" t="s">
        <v>3</v>
      </c>
      <c r="D94" s="327"/>
      <c r="E94" s="339"/>
      <c r="F94" s="336">
        <v>2</v>
      </c>
      <c r="G94" s="327">
        <v>6</v>
      </c>
      <c r="H94" s="327">
        <v>2</v>
      </c>
      <c r="I94" s="339">
        <f t="shared" si="24"/>
        <v>10</v>
      </c>
      <c r="J94" s="336">
        <f t="shared" si="25"/>
      </c>
      <c r="K94" s="431">
        <f t="shared" si="26"/>
      </c>
      <c r="L94" s="431">
        <f t="shared" si="27"/>
      </c>
      <c r="M94" s="342" t="str">
        <f t="shared" si="28"/>
        <v>X</v>
      </c>
      <c r="N94" s="402" t="s">
        <v>437</v>
      </c>
      <c r="O94" s="250" t="s">
        <v>3</v>
      </c>
      <c r="P94" s="205" t="s">
        <v>3</v>
      </c>
      <c r="Q94" s="205" t="s">
        <v>3</v>
      </c>
      <c r="R94" s="205"/>
      <c r="S94" s="205"/>
      <c r="T94" s="205"/>
      <c r="U94" s="249"/>
      <c r="V94" s="233">
        <v>1</v>
      </c>
      <c r="W94" s="231">
        <v>6</v>
      </c>
      <c r="X94" s="231">
        <v>1</v>
      </c>
      <c r="Y94" s="232">
        <f t="shared" si="29"/>
        <v>8</v>
      </c>
      <c r="Z94" s="233"/>
      <c r="AA94" s="231"/>
      <c r="AB94" s="231" t="s">
        <v>3</v>
      </c>
      <c r="AC94" s="232"/>
    </row>
    <row r="95" spans="2:29" s="374" customFormat="1" ht="70.5" customHeight="1">
      <c r="B95" s="430" t="s">
        <v>336</v>
      </c>
      <c r="C95" s="362" t="s">
        <v>3</v>
      </c>
      <c r="D95" s="328"/>
      <c r="E95" s="391"/>
      <c r="F95" s="362">
        <v>2</v>
      </c>
      <c r="G95" s="328">
        <v>4</v>
      </c>
      <c r="H95" s="328">
        <v>1</v>
      </c>
      <c r="I95" s="391">
        <f t="shared" si="24"/>
        <v>7</v>
      </c>
      <c r="J95" s="362">
        <f t="shared" si="25"/>
      </c>
      <c r="K95" s="429">
        <f t="shared" si="26"/>
      </c>
      <c r="L95" s="429" t="str">
        <f t="shared" si="27"/>
        <v>X</v>
      </c>
      <c r="M95" s="428" t="str">
        <f t="shared" si="28"/>
        <v> </v>
      </c>
      <c r="N95" s="393" t="s">
        <v>363</v>
      </c>
      <c r="O95" s="250"/>
      <c r="P95" s="205" t="s">
        <v>3</v>
      </c>
      <c r="Q95" s="205" t="s">
        <v>3</v>
      </c>
      <c r="R95" s="205"/>
      <c r="S95" s="205"/>
      <c r="T95" s="205"/>
      <c r="U95" s="249"/>
      <c r="V95" s="233">
        <v>1</v>
      </c>
      <c r="W95" s="231">
        <v>4</v>
      </c>
      <c r="X95" s="231">
        <v>1</v>
      </c>
      <c r="Y95" s="232">
        <f t="shared" si="29"/>
        <v>6</v>
      </c>
      <c r="Z95" s="233"/>
      <c r="AA95" s="231"/>
      <c r="AB95" s="231" t="s">
        <v>3</v>
      </c>
      <c r="AC95" s="232"/>
    </row>
    <row r="96" spans="2:29" s="374" customFormat="1" ht="51.75" customHeight="1">
      <c r="B96" s="430" t="s">
        <v>335</v>
      </c>
      <c r="C96" s="362" t="s">
        <v>3</v>
      </c>
      <c r="D96" s="328"/>
      <c r="E96" s="391"/>
      <c r="F96" s="362">
        <v>1</v>
      </c>
      <c r="G96" s="328">
        <v>2</v>
      </c>
      <c r="H96" s="328">
        <v>2</v>
      </c>
      <c r="I96" s="391">
        <f t="shared" si="24"/>
        <v>5</v>
      </c>
      <c r="J96" s="362">
        <f t="shared" si="25"/>
      </c>
      <c r="K96" s="429" t="str">
        <f t="shared" si="26"/>
        <v>X</v>
      </c>
      <c r="L96" s="429" t="str">
        <f t="shared" si="27"/>
        <v> </v>
      </c>
      <c r="M96" s="428" t="str">
        <f t="shared" si="28"/>
        <v> </v>
      </c>
      <c r="N96" s="393" t="s">
        <v>438</v>
      </c>
      <c r="O96" s="250" t="s">
        <v>3</v>
      </c>
      <c r="P96" s="205" t="s">
        <v>3</v>
      </c>
      <c r="Q96" s="205"/>
      <c r="R96" s="205"/>
      <c r="S96" s="205"/>
      <c r="T96" s="205" t="s">
        <v>3</v>
      </c>
      <c r="U96" s="249" t="s">
        <v>3</v>
      </c>
      <c r="V96" s="233">
        <v>1</v>
      </c>
      <c r="W96" s="231">
        <v>2</v>
      </c>
      <c r="X96" s="231">
        <v>1</v>
      </c>
      <c r="Y96" s="232">
        <f t="shared" si="29"/>
        <v>4</v>
      </c>
      <c r="Z96" s="233"/>
      <c r="AA96" s="231" t="s">
        <v>3</v>
      </c>
      <c r="AB96" s="231"/>
      <c r="AC96" s="232"/>
    </row>
    <row r="97" spans="2:29" s="374" customFormat="1" ht="72.75" customHeight="1" thickBot="1">
      <c r="B97" s="436" t="s">
        <v>334</v>
      </c>
      <c r="C97" s="363" t="s">
        <v>3</v>
      </c>
      <c r="D97" s="356"/>
      <c r="E97" s="398"/>
      <c r="F97" s="363">
        <v>3</v>
      </c>
      <c r="G97" s="356">
        <v>2</v>
      </c>
      <c r="H97" s="356">
        <v>1</v>
      </c>
      <c r="I97" s="398">
        <f t="shared" si="24"/>
        <v>6</v>
      </c>
      <c r="J97" s="363">
        <f t="shared" si="25"/>
      </c>
      <c r="K97" s="397">
        <f t="shared" si="26"/>
      </c>
      <c r="L97" s="397" t="str">
        <f t="shared" si="27"/>
        <v>X</v>
      </c>
      <c r="M97" s="396" t="str">
        <f t="shared" si="28"/>
        <v> </v>
      </c>
      <c r="N97" s="373" t="s">
        <v>439</v>
      </c>
      <c r="O97" s="207" t="s">
        <v>3</v>
      </c>
      <c r="P97" s="165"/>
      <c r="Q97" s="165"/>
      <c r="R97" s="165" t="s">
        <v>3</v>
      </c>
      <c r="S97" s="165" t="s">
        <v>3</v>
      </c>
      <c r="T97" s="165" t="s">
        <v>3</v>
      </c>
      <c r="U97" s="284"/>
      <c r="V97" s="237">
        <v>2</v>
      </c>
      <c r="W97" s="235">
        <v>2</v>
      </c>
      <c r="X97" s="235">
        <v>1</v>
      </c>
      <c r="Y97" s="236">
        <f>SUM(V97:X97)</f>
        <v>5</v>
      </c>
      <c r="Z97" s="237"/>
      <c r="AA97" s="235" t="s">
        <v>3</v>
      </c>
      <c r="AB97" s="235"/>
      <c r="AC97" s="236"/>
    </row>
    <row r="98" spans="2:29" ht="21.75" customHeight="1" thickBot="1">
      <c r="B98" s="108"/>
      <c r="C98" s="108"/>
      <c r="D98" s="108"/>
      <c r="E98" s="108"/>
      <c r="F98" s="108"/>
      <c r="G98" s="389"/>
      <c r="H98" s="773" t="s">
        <v>22</v>
      </c>
      <c r="I98" s="775"/>
      <c r="J98" s="368"/>
      <c r="K98" s="350"/>
      <c r="L98" s="367"/>
      <c r="M98" s="352" t="s">
        <v>3</v>
      </c>
      <c r="N98" s="348"/>
      <c r="X98" s="773" t="s">
        <v>22</v>
      </c>
      <c r="Y98" s="775"/>
      <c r="Z98" s="368"/>
      <c r="AA98" s="350"/>
      <c r="AB98" s="367" t="s">
        <v>3</v>
      </c>
      <c r="AC98" s="352"/>
    </row>
    <row r="99" spans="2:14" ht="21.75" customHeight="1" thickBot="1">
      <c r="B99" s="108"/>
      <c r="C99" s="108"/>
      <c r="D99" s="108"/>
      <c r="E99" s="108"/>
      <c r="F99" s="108"/>
      <c r="G99" s="108"/>
      <c r="H99" s="187"/>
      <c r="I99" s="110"/>
      <c r="J99" s="105"/>
      <c r="K99" s="105"/>
      <c r="L99" s="105"/>
      <c r="M99" s="105"/>
      <c r="N99" s="348"/>
    </row>
    <row r="100" spans="6:29" ht="26.25" customHeight="1" thickBot="1">
      <c r="F100" s="788" t="s">
        <v>14</v>
      </c>
      <c r="G100" s="789"/>
      <c r="H100" s="789"/>
      <c r="I100" s="790"/>
      <c r="J100" s="788" t="s">
        <v>15</v>
      </c>
      <c r="K100" s="789"/>
      <c r="L100" s="789"/>
      <c r="M100" s="790"/>
      <c r="O100" s="784" t="s">
        <v>168</v>
      </c>
      <c r="P100" s="785"/>
      <c r="Q100" s="785"/>
      <c r="R100" s="785"/>
      <c r="S100" s="785"/>
      <c r="T100" s="785"/>
      <c r="U100" s="785"/>
      <c r="V100" s="741" t="s">
        <v>262</v>
      </c>
      <c r="W100" s="742"/>
      <c r="X100" s="742"/>
      <c r="Y100" s="743"/>
      <c r="Z100" s="741" t="s">
        <v>15</v>
      </c>
      <c r="AA100" s="742"/>
      <c r="AB100" s="742"/>
      <c r="AC100" s="743"/>
    </row>
    <row r="101" spans="2:29" ht="44.25" customHeight="1" thickBot="1">
      <c r="B101" s="111" t="s">
        <v>16</v>
      </c>
      <c r="C101" s="113" t="s">
        <v>13</v>
      </c>
      <c r="D101" s="115" t="s">
        <v>12</v>
      </c>
      <c r="E101" s="114" t="s">
        <v>11</v>
      </c>
      <c r="F101" s="113" t="s">
        <v>20</v>
      </c>
      <c r="G101" s="115" t="s">
        <v>10</v>
      </c>
      <c r="H101" s="112" t="s">
        <v>9</v>
      </c>
      <c r="I101" s="114" t="s">
        <v>19</v>
      </c>
      <c r="J101" s="113" t="s">
        <v>4</v>
      </c>
      <c r="K101" s="115" t="s">
        <v>5</v>
      </c>
      <c r="L101" s="115" t="s">
        <v>6</v>
      </c>
      <c r="M101" s="114" t="s">
        <v>7</v>
      </c>
      <c r="N101" s="111" t="s">
        <v>8</v>
      </c>
      <c r="O101" s="487" t="s">
        <v>205</v>
      </c>
      <c r="P101" s="488" t="s">
        <v>162</v>
      </c>
      <c r="Q101" s="488" t="s">
        <v>343</v>
      </c>
      <c r="R101" s="489" t="s">
        <v>164</v>
      </c>
      <c r="S101" s="489" t="s">
        <v>165</v>
      </c>
      <c r="T101" s="489" t="s">
        <v>166</v>
      </c>
      <c r="U101" s="488" t="s">
        <v>167</v>
      </c>
      <c r="V101" s="5" t="s">
        <v>20</v>
      </c>
      <c r="W101" s="6" t="s">
        <v>10</v>
      </c>
      <c r="X101" s="8" t="s">
        <v>9</v>
      </c>
      <c r="Y101" s="7" t="s">
        <v>19</v>
      </c>
      <c r="Z101" s="5" t="s">
        <v>4</v>
      </c>
      <c r="AA101" s="6" t="s">
        <v>5</v>
      </c>
      <c r="AB101" s="6" t="s">
        <v>6</v>
      </c>
      <c r="AC101" s="7" t="s">
        <v>7</v>
      </c>
    </row>
    <row r="102" spans="2:29" ht="21.75" customHeight="1" thickBot="1">
      <c r="B102" s="779" t="s">
        <v>122</v>
      </c>
      <c r="C102" s="780"/>
      <c r="D102" s="780"/>
      <c r="E102" s="780"/>
      <c r="F102" s="780"/>
      <c r="G102" s="780"/>
      <c r="H102" s="780"/>
      <c r="I102" s="780"/>
      <c r="J102" s="780"/>
      <c r="K102" s="780"/>
      <c r="L102" s="780"/>
      <c r="M102" s="780"/>
      <c r="N102" s="780"/>
      <c r="O102" s="771"/>
      <c r="P102" s="771"/>
      <c r="Q102" s="771"/>
      <c r="R102" s="771"/>
      <c r="S102" s="771"/>
      <c r="T102" s="771"/>
      <c r="U102" s="771"/>
      <c r="V102" s="771"/>
      <c r="W102" s="771"/>
      <c r="X102" s="771"/>
      <c r="Y102" s="771"/>
      <c r="Z102" s="771"/>
      <c r="AA102" s="771"/>
      <c r="AB102" s="771"/>
      <c r="AC102" s="772"/>
    </row>
    <row r="103" spans="2:29" s="374" customFormat="1" ht="70.5" customHeight="1">
      <c r="B103" s="381" t="s">
        <v>123</v>
      </c>
      <c r="C103" s="377" t="s">
        <v>3</v>
      </c>
      <c r="D103" s="379"/>
      <c r="E103" s="380"/>
      <c r="F103" s="377">
        <v>1</v>
      </c>
      <c r="G103" s="379">
        <v>2</v>
      </c>
      <c r="H103" s="379">
        <v>3</v>
      </c>
      <c r="I103" s="378">
        <f>H103+G103+F103</f>
        <v>6</v>
      </c>
      <c r="J103" s="377">
        <f>IF($I103&gt;0,(IF($I103&lt;4,"X",""))," ")</f>
      </c>
      <c r="K103" s="376">
        <f>IF($I103&gt;3,(IF($I103&lt;6,"X",""))," ")</f>
      </c>
      <c r="L103" s="376" t="str">
        <f>IF($I103&gt;5,(IF($I103&lt;8,"X",""))," ")</f>
        <v>X</v>
      </c>
      <c r="M103" s="375" t="str">
        <f>IF($I103&gt;7,(IF($I103&lt;12,"X",""))," ")</f>
        <v> </v>
      </c>
      <c r="N103" s="461" t="s">
        <v>440</v>
      </c>
      <c r="O103" s="206" t="s">
        <v>3</v>
      </c>
      <c r="P103" s="162"/>
      <c r="Q103" s="162" t="s">
        <v>3</v>
      </c>
      <c r="R103" s="162"/>
      <c r="S103" s="162"/>
      <c r="T103" s="162" t="s">
        <v>3</v>
      </c>
      <c r="U103" s="324"/>
      <c r="V103" s="274">
        <v>1</v>
      </c>
      <c r="W103" s="272">
        <v>2</v>
      </c>
      <c r="X103" s="272">
        <v>2</v>
      </c>
      <c r="Y103" s="275">
        <f>SUM(V103:X103)</f>
        <v>5</v>
      </c>
      <c r="Z103" s="274"/>
      <c r="AA103" s="272" t="s">
        <v>3</v>
      </c>
      <c r="AB103" s="272"/>
      <c r="AC103" s="275"/>
    </row>
    <row r="104" spans="2:29" s="374" customFormat="1" ht="70.5" customHeight="1" thickBot="1">
      <c r="B104" s="373" t="s">
        <v>333</v>
      </c>
      <c r="C104" s="363" t="s">
        <v>3</v>
      </c>
      <c r="D104" s="356"/>
      <c r="E104" s="399"/>
      <c r="F104" s="363">
        <v>1</v>
      </c>
      <c r="G104" s="356">
        <v>2</v>
      </c>
      <c r="H104" s="356">
        <v>3</v>
      </c>
      <c r="I104" s="398">
        <f>H104+G104+F104</f>
        <v>6</v>
      </c>
      <c r="J104" s="408">
        <f>IF($I104&gt;0,(IF($I104&lt;4,"X",""))," ")</f>
      </c>
      <c r="K104" s="407">
        <f>IF($I104&gt;3,(IF($I104&lt;6,"X",""))," ")</f>
      </c>
      <c r="L104" s="407" t="str">
        <f>IF($I104&gt;5,(IF($I104&lt;8,"X",""))," ")</f>
        <v>X</v>
      </c>
      <c r="M104" s="406" t="str">
        <f>IF($I104&gt;7,(IF($I104&lt;12,"X",""))," ")</f>
        <v> </v>
      </c>
      <c r="N104" s="461" t="s">
        <v>441</v>
      </c>
      <c r="O104" s="207" t="s">
        <v>3</v>
      </c>
      <c r="P104" s="165"/>
      <c r="Q104" s="165" t="s">
        <v>3</v>
      </c>
      <c r="R104" s="165"/>
      <c r="S104" s="165"/>
      <c r="T104" s="165" t="s">
        <v>3</v>
      </c>
      <c r="U104" s="284"/>
      <c r="V104" s="237">
        <v>1</v>
      </c>
      <c r="W104" s="235">
        <v>2</v>
      </c>
      <c r="X104" s="235">
        <v>2</v>
      </c>
      <c r="Y104" s="236">
        <f>SUM(V104:X104)</f>
        <v>5</v>
      </c>
      <c r="Z104" s="237"/>
      <c r="AA104" s="235" t="s">
        <v>3</v>
      </c>
      <c r="AB104" s="235"/>
      <c r="AC104" s="236"/>
    </row>
    <row r="105" spans="2:29" ht="21.75" customHeight="1" thickBot="1">
      <c r="B105" s="104"/>
      <c r="C105" s="104"/>
      <c r="D105" s="104"/>
      <c r="E105" s="104"/>
      <c r="F105" s="104"/>
      <c r="G105" s="427"/>
      <c r="H105" s="788" t="s">
        <v>22</v>
      </c>
      <c r="I105" s="790"/>
      <c r="J105" s="426"/>
      <c r="K105" s="343"/>
      <c r="L105" s="425" t="s">
        <v>3</v>
      </c>
      <c r="M105" s="326"/>
      <c r="N105" s="424"/>
      <c r="X105" s="773" t="s">
        <v>22</v>
      </c>
      <c r="Y105" s="775"/>
      <c r="Z105" s="368"/>
      <c r="AA105" s="350" t="s">
        <v>3</v>
      </c>
      <c r="AB105" s="367"/>
      <c r="AC105" s="352"/>
    </row>
    <row r="106" spans="2:14" ht="21.75" customHeight="1" thickBot="1">
      <c r="B106" s="108"/>
      <c r="C106" s="108"/>
      <c r="D106" s="108"/>
      <c r="E106" s="108"/>
      <c r="F106" s="108"/>
      <c r="G106" s="108"/>
      <c r="H106" s="187"/>
      <c r="I106" s="110"/>
      <c r="J106" s="105"/>
      <c r="K106" s="105"/>
      <c r="L106" s="105"/>
      <c r="M106" s="105"/>
      <c r="N106" s="348"/>
    </row>
    <row r="107" spans="6:29" ht="26.25" customHeight="1" thickBot="1">
      <c r="F107" s="788" t="s">
        <v>14</v>
      </c>
      <c r="G107" s="789"/>
      <c r="H107" s="789"/>
      <c r="I107" s="790"/>
      <c r="J107" s="788" t="s">
        <v>15</v>
      </c>
      <c r="K107" s="789"/>
      <c r="L107" s="789"/>
      <c r="M107" s="790"/>
      <c r="O107" s="784" t="s">
        <v>168</v>
      </c>
      <c r="P107" s="785"/>
      <c r="Q107" s="785"/>
      <c r="R107" s="785"/>
      <c r="S107" s="785"/>
      <c r="T107" s="785"/>
      <c r="U107" s="785"/>
      <c r="V107" s="741" t="s">
        <v>262</v>
      </c>
      <c r="W107" s="742"/>
      <c r="X107" s="742"/>
      <c r="Y107" s="743"/>
      <c r="Z107" s="741" t="s">
        <v>15</v>
      </c>
      <c r="AA107" s="742"/>
      <c r="AB107" s="742"/>
      <c r="AC107" s="743"/>
    </row>
    <row r="108" spans="2:29" ht="44.25" customHeight="1" thickBot="1">
      <c r="B108" s="111" t="s">
        <v>16</v>
      </c>
      <c r="C108" s="113" t="s">
        <v>13</v>
      </c>
      <c r="D108" s="115" t="s">
        <v>12</v>
      </c>
      <c r="E108" s="114" t="s">
        <v>11</v>
      </c>
      <c r="F108" s="113" t="s">
        <v>20</v>
      </c>
      <c r="G108" s="115" t="s">
        <v>10</v>
      </c>
      <c r="H108" s="112" t="s">
        <v>9</v>
      </c>
      <c r="I108" s="114" t="s">
        <v>19</v>
      </c>
      <c r="J108" s="113" t="s">
        <v>4</v>
      </c>
      <c r="K108" s="115" t="s">
        <v>5</v>
      </c>
      <c r="L108" s="115" t="s">
        <v>6</v>
      </c>
      <c r="M108" s="114" t="s">
        <v>7</v>
      </c>
      <c r="N108" s="111" t="s">
        <v>8</v>
      </c>
      <c r="O108" s="487" t="s">
        <v>205</v>
      </c>
      <c r="P108" s="488" t="s">
        <v>162</v>
      </c>
      <c r="Q108" s="488" t="s">
        <v>343</v>
      </c>
      <c r="R108" s="489" t="s">
        <v>164</v>
      </c>
      <c r="S108" s="489" t="s">
        <v>165</v>
      </c>
      <c r="T108" s="489" t="s">
        <v>166</v>
      </c>
      <c r="U108" s="488" t="s">
        <v>167</v>
      </c>
      <c r="V108" s="5" t="s">
        <v>20</v>
      </c>
      <c r="W108" s="6" t="s">
        <v>10</v>
      </c>
      <c r="X108" s="8" t="s">
        <v>9</v>
      </c>
      <c r="Y108" s="7" t="s">
        <v>19</v>
      </c>
      <c r="Z108" s="5" t="s">
        <v>4</v>
      </c>
      <c r="AA108" s="6" t="s">
        <v>5</v>
      </c>
      <c r="AB108" s="6" t="s">
        <v>6</v>
      </c>
      <c r="AC108" s="7" t="s">
        <v>7</v>
      </c>
    </row>
    <row r="109" spans="2:29" ht="21.75" customHeight="1" thickBot="1">
      <c r="B109" s="779" t="s">
        <v>269</v>
      </c>
      <c r="C109" s="780"/>
      <c r="D109" s="780"/>
      <c r="E109" s="780"/>
      <c r="F109" s="780"/>
      <c r="G109" s="780"/>
      <c r="H109" s="780"/>
      <c r="I109" s="780"/>
      <c r="J109" s="780"/>
      <c r="K109" s="780"/>
      <c r="L109" s="780"/>
      <c r="M109" s="780"/>
      <c r="N109" s="780"/>
      <c r="O109" s="771"/>
      <c r="P109" s="771"/>
      <c r="Q109" s="771"/>
      <c r="R109" s="771"/>
      <c r="S109" s="771"/>
      <c r="T109" s="771"/>
      <c r="U109" s="771"/>
      <c r="V109" s="771"/>
      <c r="W109" s="771"/>
      <c r="X109" s="771"/>
      <c r="Y109" s="771"/>
      <c r="Z109" s="771"/>
      <c r="AA109" s="771"/>
      <c r="AB109" s="771"/>
      <c r="AC109" s="772"/>
    </row>
    <row r="110" spans="2:29" ht="67.5" customHeight="1">
      <c r="B110" s="421" t="s">
        <v>270</v>
      </c>
      <c r="C110" s="335" t="s">
        <v>3</v>
      </c>
      <c r="D110" s="329"/>
      <c r="E110" s="420"/>
      <c r="F110" s="335">
        <v>1</v>
      </c>
      <c r="G110" s="329">
        <v>2</v>
      </c>
      <c r="H110" s="329">
        <v>1</v>
      </c>
      <c r="I110" s="338">
        <f aca="true" t="shared" si="30" ref="I110:I115">H110+G110+F110</f>
        <v>4</v>
      </c>
      <c r="J110" s="335">
        <f aca="true" t="shared" si="31" ref="J110:J115">IF($I110&gt;0,(IF($I110&lt;4,"X",""))," ")</f>
      </c>
      <c r="K110" s="419" t="str">
        <f aca="true" t="shared" si="32" ref="K110:K115">IF($I110&gt;3,(IF($I110&lt;6,"X",""))," ")</f>
        <v>X</v>
      </c>
      <c r="L110" s="419" t="str">
        <f aca="true" t="shared" si="33" ref="L110:L115">IF($I110&gt;5,(IF($I110&lt;8,"X",""))," ")</f>
        <v> </v>
      </c>
      <c r="M110" s="341" t="str">
        <f aca="true" t="shared" si="34" ref="M110:M115">IF($I110&gt;7,(IF($I110&lt;12,"X",""))," ")</f>
        <v> </v>
      </c>
      <c r="N110" s="364" t="s">
        <v>442</v>
      </c>
      <c r="O110" s="206" t="s">
        <v>3</v>
      </c>
      <c r="P110" s="162"/>
      <c r="Q110" s="162" t="s">
        <v>3</v>
      </c>
      <c r="R110" s="162"/>
      <c r="S110" s="162" t="s">
        <v>3</v>
      </c>
      <c r="T110" s="162"/>
      <c r="U110" s="324"/>
      <c r="V110" s="274">
        <v>1</v>
      </c>
      <c r="W110" s="272">
        <v>2</v>
      </c>
      <c r="X110" s="272">
        <v>1</v>
      </c>
      <c r="Y110" s="275">
        <f aca="true" t="shared" si="35" ref="Y110:Y115">SUM(V110:X110)</f>
        <v>4</v>
      </c>
      <c r="Z110" s="486"/>
      <c r="AA110" s="272" t="s">
        <v>3</v>
      </c>
      <c r="AB110" s="272"/>
      <c r="AC110" s="275"/>
    </row>
    <row r="111" spans="2:29" ht="52.5" customHeight="1">
      <c r="B111" s="402" t="s">
        <v>332</v>
      </c>
      <c r="C111" s="336" t="s">
        <v>3</v>
      </c>
      <c r="D111" s="327"/>
      <c r="E111" s="395"/>
      <c r="F111" s="336">
        <v>1</v>
      </c>
      <c r="G111" s="327">
        <v>2</v>
      </c>
      <c r="H111" s="327">
        <v>1</v>
      </c>
      <c r="I111" s="339">
        <f t="shared" si="30"/>
        <v>4</v>
      </c>
      <c r="J111" s="385">
        <f t="shared" si="31"/>
      </c>
      <c r="K111" s="384" t="str">
        <f t="shared" si="32"/>
        <v>X</v>
      </c>
      <c r="L111" s="384" t="str">
        <f t="shared" si="33"/>
        <v> </v>
      </c>
      <c r="M111" s="383" t="str">
        <f t="shared" si="34"/>
        <v> </v>
      </c>
      <c r="N111" s="462" t="s">
        <v>442</v>
      </c>
      <c r="O111" s="250" t="s">
        <v>3</v>
      </c>
      <c r="P111" s="205"/>
      <c r="Q111" s="205" t="s">
        <v>3</v>
      </c>
      <c r="R111" s="205"/>
      <c r="S111" s="205" t="s">
        <v>3</v>
      </c>
      <c r="T111" s="205"/>
      <c r="U111" s="249"/>
      <c r="V111" s="233">
        <v>1</v>
      </c>
      <c r="W111" s="231">
        <v>2</v>
      </c>
      <c r="X111" s="231">
        <v>1</v>
      </c>
      <c r="Y111" s="232">
        <f t="shared" si="35"/>
        <v>4</v>
      </c>
      <c r="Z111" s="230"/>
      <c r="AA111" s="231" t="s">
        <v>3</v>
      </c>
      <c r="AB111" s="231"/>
      <c r="AC111" s="232"/>
    </row>
    <row r="112" spans="2:29" ht="66" customHeight="1">
      <c r="B112" s="393" t="s">
        <v>111</v>
      </c>
      <c r="C112" s="336" t="s">
        <v>3</v>
      </c>
      <c r="D112" s="327"/>
      <c r="E112" s="395"/>
      <c r="F112" s="336">
        <v>1</v>
      </c>
      <c r="G112" s="327">
        <v>4</v>
      </c>
      <c r="H112" s="327">
        <v>1</v>
      </c>
      <c r="I112" s="339">
        <f t="shared" si="30"/>
        <v>6</v>
      </c>
      <c r="J112" s="385">
        <f t="shared" si="31"/>
      </c>
      <c r="K112" s="384">
        <f t="shared" si="32"/>
      </c>
      <c r="L112" s="384" t="str">
        <f t="shared" si="33"/>
        <v>X</v>
      </c>
      <c r="M112" s="383" t="str">
        <f t="shared" si="34"/>
        <v> </v>
      </c>
      <c r="N112" s="365" t="s">
        <v>443</v>
      </c>
      <c r="O112" s="250" t="s">
        <v>3</v>
      </c>
      <c r="P112" s="205"/>
      <c r="Q112" s="205" t="s">
        <v>3</v>
      </c>
      <c r="R112" s="205"/>
      <c r="S112" s="205" t="s">
        <v>3</v>
      </c>
      <c r="T112" s="205"/>
      <c r="U112" s="249"/>
      <c r="V112" s="233">
        <v>1</v>
      </c>
      <c r="W112" s="231">
        <v>2</v>
      </c>
      <c r="X112" s="231">
        <v>1</v>
      </c>
      <c r="Y112" s="232">
        <f t="shared" si="35"/>
        <v>4</v>
      </c>
      <c r="Z112" s="230"/>
      <c r="AA112" s="231" t="s">
        <v>3</v>
      </c>
      <c r="AB112" s="231"/>
      <c r="AC112" s="232"/>
    </row>
    <row r="113" spans="2:29" ht="48" customHeight="1">
      <c r="B113" s="423" t="s">
        <v>411</v>
      </c>
      <c r="C113" s="385" t="s">
        <v>3</v>
      </c>
      <c r="D113" s="387"/>
      <c r="E113" s="388"/>
      <c r="F113" s="385">
        <v>1</v>
      </c>
      <c r="G113" s="387">
        <v>2</v>
      </c>
      <c r="H113" s="387">
        <v>1</v>
      </c>
      <c r="I113" s="386">
        <f t="shared" si="30"/>
        <v>4</v>
      </c>
      <c r="J113" s="385">
        <f t="shared" si="31"/>
      </c>
      <c r="K113" s="384" t="str">
        <f t="shared" si="32"/>
        <v>X</v>
      </c>
      <c r="L113" s="384" t="str">
        <f t="shared" si="33"/>
        <v> </v>
      </c>
      <c r="M113" s="383" t="str">
        <f t="shared" si="34"/>
        <v> </v>
      </c>
      <c r="N113" s="462" t="s">
        <v>442</v>
      </c>
      <c r="O113" s="250" t="s">
        <v>3</v>
      </c>
      <c r="P113" s="205"/>
      <c r="Q113" s="205" t="s">
        <v>3</v>
      </c>
      <c r="R113" s="205"/>
      <c r="S113" s="205" t="s">
        <v>3</v>
      </c>
      <c r="T113" s="205"/>
      <c r="U113" s="249"/>
      <c r="V113" s="233">
        <v>1</v>
      </c>
      <c r="W113" s="231">
        <v>2</v>
      </c>
      <c r="X113" s="231">
        <v>1</v>
      </c>
      <c r="Y113" s="232">
        <f t="shared" si="35"/>
        <v>4</v>
      </c>
      <c r="Z113" s="230"/>
      <c r="AA113" s="231" t="s">
        <v>3</v>
      </c>
      <c r="AB113" s="231"/>
      <c r="AC113" s="232"/>
    </row>
    <row r="114" spans="2:29" ht="48.75" customHeight="1">
      <c r="B114" s="423" t="s">
        <v>331</v>
      </c>
      <c r="C114" s="336" t="s">
        <v>3</v>
      </c>
      <c r="D114" s="327"/>
      <c r="E114" s="339"/>
      <c r="F114" s="385">
        <v>1</v>
      </c>
      <c r="G114" s="387">
        <v>2</v>
      </c>
      <c r="H114" s="387">
        <v>1</v>
      </c>
      <c r="I114" s="386">
        <f t="shared" si="30"/>
        <v>4</v>
      </c>
      <c r="J114" s="385">
        <f t="shared" si="31"/>
      </c>
      <c r="K114" s="384" t="str">
        <f t="shared" si="32"/>
        <v>X</v>
      </c>
      <c r="L114" s="384" t="str">
        <f t="shared" si="33"/>
        <v> </v>
      </c>
      <c r="M114" s="383" t="str">
        <f t="shared" si="34"/>
        <v> </v>
      </c>
      <c r="N114" s="462" t="s">
        <v>442</v>
      </c>
      <c r="O114" s="250" t="s">
        <v>3</v>
      </c>
      <c r="P114" s="205"/>
      <c r="Q114" s="205" t="s">
        <v>3</v>
      </c>
      <c r="R114" s="205"/>
      <c r="S114" s="205" t="s">
        <v>3</v>
      </c>
      <c r="T114" s="205"/>
      <c r="U114" s="249"/>
      <c r="V114" s="233">
        <v>1</v>
      </c>
      <c r="W114" s="231">
        <v>2</v>
      </c>
      <c r="X114" s="231">
        <v>1</v>
      </c>
      <c r="Y114" s="232">
        <f t="shared" si="35"/>
        <v>4</v>
      </c>
      <c r="Z114" s="230"/>
      <c r="AA114" s="231" t="s">
        <v>3</v>
      </c>
      <c r="AB114" s="231"/>
      <c r="AC114" s="232"/>
    </row>
    <row r="115" spans="2:29" ht="48" customHeight="1" thickBot="1">
      <c r="B115" s="390" t="s">
        <v>178</v>
      </c>
      <c r="C115" s="337" t="s">
        <v>3</v>
      </c>
      <c r="D115" s="331"/>
      <c r="E115" s="340"/>
      <c r="F115" s="371">
        <v>1</v>
      </c>
      <c r="G115" s="357">
        <v>2</v>
      </c>
      <c r="H115" s="357">
        <v>1</v>
      </c>
      <c r="I115" s="411">
        <f t="shared" si="30"/>
        <v>4</v>
      </c>
      <c r="J115" s="371">
        <f t="shared" si="31"/>
      </c>
      <c r="K115" s="370" t="str">
        <f t="shared" si="32"/>
        <v>X</v>
      </c>
      <c r="L115" s="370" t="str">
        <f t="shared" si="33"/>
        <v> </v>
      </c>
      <c r="M115" s="369" t="str">
        <f t="shared" si="34"/>
        <v> </v>
      </c>
      <c r="N115" s="469" t="s">
        <v>442</v>
      </c>
      <c r="O115" s="207" t="s">
        <v>3</v>
      </c>
      <c r="P115" s="165"/>
      <c r="Q115" s="165" t="s">
        <v>3</v>
      </c>
      <c r="R115" s="165"/>
      <c r="S115" s="165" t="s">
        <v>3</v>
      </c>
      <c r="T115" s="165"/>
      <c r="U115" s="284"/>
      <c r="V115" s="237">
        <v>1</v>
      </c>
      <c r="W115" s="235">
        <v>2</v>
      </c>
      <c r="X115" s="235">
        <v>1</v>
      </c>
      <c r="Y115" s="236">
        <f t="shared" si="35"/>
        <v>4</v>
      </c>
      <c r="Z115" s="234"/>
      <c r="AA115" s="235" t="s">
        <v>3</v>
      </c>
      <c r="AB115" s="235"/>
      <c r="AC115" s="236"/>
    </row>
    <row r="116" spans="2:29" ht="21.75" customHeight="1" thickBot="1">
      <c r="B116" s="108"/>
      <c r="C116" s="108"/>
      <c r="D116" s="108"/>
      <c r="E116" s="108"/>
      <c r="F116" s="108"/>
      <c r="G116" s="108"/>
      <c r="H116" s="773" t="s">
        <v>22</v>
      </c>
      <c r="I116" s="775"/>
      <c r="J116" s="368"/>
      <c r="K116" s="350"/>
      <c r="L116" s="367" t="s">
        <v>3</v>
      </c>
      <c r="M116" s="352"/>
      <c r="N116" s="348"/>
      <c r="X116" s="773" t="s">
        <v>22</v>
      </c>
      <c r="Y116" s="775"/>
      <c r="Z116" s="368"/>
      <c r="AA116" s="350" t="s">
        <v>3</v>
      </c>
      <c r="AB116" s="367"/>
      <c r="AC116" s="352"/>
    </row>
    <row r="117" spans="2:14" ht="21.75" customHeight="1" thickBot="1">
      <c r="B117" s="108"/>
      <c r="C117" s="108"/>
      <c r="D117" s="108"/>
      <c r="E117" s="108"/>
      <c r="F117" s="108"/>
      <c r="G117" s="108"/>
      <c r="H117" s="110"/>
      <c r="I117" s="110"/>
      <c r="J117" s="105"/>
      <c r="K117" s="105"/>
      <c r="L117" s="105"/>
      <c r="M117" s="105"/>
      <c r="N117" s="348"/>
    </row>
    <row r="118" spans="6:29" ht="26.25" customHeight="1" thickBot="1">
      <c r="F118" s="788" t="s">
        <v>14</v>
      </c>
      <c r="G118" s="789"/>
      <c r="H118" s="789"/>
      <c r="I118" s="790"/>
      <c r="J118" s="788" t="s">
        <v>15</v>
      </c>
      <c r="K118" s="789"/>
      <c r="L118" s="789"/>
      <c r="M118" s="790"/>
      <c r="O118" s="784" t="s">
        <v>168</v>
      </c>
      <c r="P118" s="785"/>
      <c r="Q118" s="785"/>
      <c r="R118" s="785"/>
      <c r="S118" s="785"/>
      <c r="T118" s="785"/>
      <c r="U118" s="785"/>
      <c r="V118" s="741" t="s">
        <v>262</v>
      </c>
      <c r="W118" s="742"/>
      <c r="X118" s="742"/>
      <c r="Y118" s="743"/>
      <c r="Z118" s="741" t="s">
        <v>15</v>
      </c>
      <c r="AA118" s="742"/>
      <c r="AB118" s="742"/>
      <c r="AC118" s="743"/>
    </row>
    <row r="119" spans="2:29" ht="44.25" customHeight="1" thickBot="1">
      <c r="B119" s="111" t="s">
        <v>16</v>
      </c>
      <c r="C119" s="113" t="s">
        <v>13</v>
      </c>
      <c r="D119" s="115" t="s">
        <v>12</v>
      </c>
      <c r="E119" s="114" t="s">
        <v>11</v>
      </c>
      <c r="F119" s="113" t="s">
        <v>20</v>
      </c>
      <c r="G119" s="115" t="s">
        <v>10</v>
      </c>
      <c r="H119" s="112" t="s">
        <v>9</v>
      </c>
      <c r="I119" s="114" t="s">
        <v>19</v>
      </c>
      <c r="J119" s="113" t="s">
        <v>4</v>
      </c>
      <c r="K119" s="115" t="s">
        <v>5</v>
      </c>
      <c r="L119" s="115" t="s">
        <v>6</v>
      </c>
      <c r="M119" s="114" t="s">
        <v>7</v>
      </c>
      <c r="N119" s="111" t="s">
        <v>8</v>
      </c>
      <c r="O119" s="487" t="s">
        <v>205</v>
      </c>
      <c r="P119" s="488" t="s">
        <v>162</v>
      </c>
      <c r="Q119" s="488" t="s">
        <v>343</v>
      </c>
      <c r="R119" s="489" t="s">
        <v>164</v>
      </c>
      <c r="S119" s="489" t="s">
        <v>165</v>
      </c>
      <c r="T119" s="489" t="s">
        <v>166</v>
      </c>
      <c r="U119" s="488" t="s">
        <v>167</v>
      </c>
      <c r="V119" s="5" t="s">
        <v>20</v>
      </c>
      <c r="W119" s="6" t="s">
        <v>10</v>
      </c>
      <c r="X119" s="8" t="s">
        <v>9</v>
      </c>
      <c r="Y119" s="7" t="s">
        <v>19</v>
      </c>
      <c r="Z119" s="5" t="s">
        <v>4</v>
      </c>
      <c r="AA119" s="6" t="s">
        <v>5</v>
      </c>
      <c r="AB119" s="6" t="s">
        <v>6</v>
      </c>
      <c r="AC119" s="7" t="s">
        <v>7</v>
      </c>
    </row>
    <row r="120" spans="2:29" ht="21.75" customHeight="1" thickBot="1">
      <c r="B120" s="779" t="s">
        <v>288</v>
      </c>
      <c r="C120" s="780"/>
      <c r="D120" s="780"/>
      <c r="E120" s="780"/>
      <c r="F120" s="780"/>
      <c r="G120" s="780"/>
      <c r="H120" s="780"/>
      <c r="I120" s="780"/>
      <c r="J120" s="780"/>
      <c r="K120" s="780"/>
      <c r="L120" s="780"/>
      <c r="M120" s="780"/>
      <c r="N120" s="780"/>
      <c r="O120" s="771"/>
      <c r="P120" s="771"/>
      <c r="Q120" s="771"/>
      <c r="R120" s="771"/>
      <c r="S120" s="771"/>
      <c r="T120" s="771"/>
      <c r="U120" s="771"/>
      <c r="V120" s="771"/>
      <c r="W120" s="771"/>
      <c r="X120" s="771"/>
      <c r="Y120" s="771"/>
      <c r="Z120" s="771"/>
      <c r="AA120" s="771"/>
      <c r="AB120" s="771"/>
      <c r="AC120" s="772"/>
    </row>
    <row r="121" spans="2:29" ht="65.25" customHeight="1">
      <c r="B121" s="403" t="s">
        <v>308</v>
      </c>
      <c r="C121" s="385" t="s">
        <v>3</v>
      </c>
      <c r="D121" s="387"/>
      <c r="E121" s="388"/>
      <c r="F121" s="385">
        <v>1</v>
      </c>
      <c r="G121" s="387">
        <v>4</v>
      </c>
      <c r="H121" s="387">
        <v>2</v>
      </c>
      <c r="I121" s="386">
        <f>H121+G121+F121</f>
        <v>7</v>
      </c>
      <c r="J121" s="385">
        <f>IF($I121&gt;0,(IF($I121&lt;4,"X",""))," ")</f>
      </c>
      <c r="K121" s="384">
        <f>IF($I121&gt;3,(IF($I121&lt;6,"X",""))," ")</f>
      </c>
      <c r="L121" s="384" t="str">
        <f>IF($I121&gt;5,(IF($I121&lt;8,"X",""))," ")</f>
        <v>X</v>
      </c>
      <c r="M121" s="383" t="str">
        <f>IF($I121&gt;7,(IF($I121&lt;12,"X",""))," ")</f>
        <v> </v>
      </c>
      <c r="N121" s="462" t="s">
        <v>444</v>
      </c>
      <c r="O121" s="206" t="s">
        <v>3</v>
      </c>
      <c r="P121" s="162"/>
      <c r="Q121" s="162" t="s">
        <v>3</v>
      </c>
      <c r="R121" s="162" t="s">
        <v>3</v>
      </c>
      <c r="S121" s="162"/>
      <c r="T121" s="162" t="s">
        <v>3</v>
      </c>
      <c r="U121" s="324"/>
      <c r="V121" s="274">
        <v>1</v>
      </c>
      <c r="W121" s="272">
        <v>4</v>
      </c>
      <c r="X121" s="272">
        <v>1</v>
      </c>
      <c r="Y121" s="275">
        <f>SUM(V121:X121)</f>
        <v>6</v>
      </c>
      <c r="Z121" s="274"/>
      <c r="AA121" s="272"/>
      <c r="AB121" s="272" t="s">
        <v>3</v>
      </c>
      <c r="AC121" s="275"/>
    </row>
    <row r="122" spans="2:29" ht="21.75" customHeight="1">
      <c r="B122" s="402" t="s">
        <v>309</v>
      </c>
      <c r="C122" s="336"/>
      <c r="D122" s="327"/>
      <c r="E122" s="395" t="s">
        <v>3</v>
      </c>
      <c r="F122" s="336"/>
      <c r="G122" s="327"/>
      <c r="H122" s="327"/>
      <c r="I122" s="339"/>
      <c r="J122" s="385" t="str">
        <f>IF($I122&gt;0,(IF($I122&lt;4,"X",""))," ")</f>
        <v> </v>
      </c>
      <c r="K122" s="384" t="str">
        <f>IF($I122&gt;3,(IF($I122&lt;6,"X",""))," ")</f>
        <v> </v>
      </c>
      <c r="L122" s="384" t="str">
        <f>IF($I122&gt;5,(IF($I122&lt;8,"X",""))," ")</f>
        <v> </v>
      </c>
      <c r="M122" s="383" t="str">
        <f>IF($I122&gt;7,(IF($I122&lt;12,"X",""))," ")</f>
        <v> </v>
      </c>
      <c r="N122" s="466"/>
      <c r="O122" s="250"/>
      <c r="P122" s="205"/>
      <c r="Q122" s="205"/>
      <c r="R122" s="205"/>
      <c r="S122" s="205"/>
      <c r="T122" s="205"/>
      <c r="U122" s="249"/>
      <c r="V122" s="233"/>
      <c r="W122" s="231"/>
      <c r="X122" s="231"/>
      <c r="Y122" s="232"/>
      <c r="Z122" s="233"/>
      <c r="AA122" s="231"/>
      <c r="AB122" s="231"/>
      <c r="AC122" s="232"/>
    </row>
    <row r="123" spans="2:29" ht="21.75" customHeight="1">
      <c r="B123" s="402" t="s">
        <v>310</v>
      </c>
      <c r="C123" s="336"/>
      <c r="D123" s="327"/>
      <c r="E123" s="395" t="s">
        <v>3</v>
      </c>
      <c r="F123" s="336"/>
      <c r="G123" s="327"/>
      <c r="H123" s="327"/>
      <c r="I123" s="339"/>
      <c r="J123" s="385" t="str">
        <f>IF($I123&gt;0,(IF($I123&lt;4,"X",""))," ")</f>
        <v> </v>
      </c>
      <c r="K123" s="384" t="str">
        <f>IF($I123&gt;3,(IF($I123&lt;6,"X",""))," ")</f>
        <v> </v>
      </c>
      <c r="L123" s="384" t="str">
        <f>IF($I123&gt;5,(IF($I123&lt;8,"X",""))," ")</f>
        <v> </v>
      </c>
      <c r="M123" s="383" t="str">
        <f>IF($I123&gt;7,(IF($I123&lt;12,"X",""))," ")</f>
        <v> </v>
      </c>
      <c r="N123" s="466"/>
      <c r="O123" s="250"/>
      <c r="P123" s="205"/>
      <c r="Q123" s="205"/>
      <c r="R123" s="205"/>
      <c r="S123" s="205"/>
      <c r="T123" s="205"/>
      <c r="U123" s="249"/>
      <c r="V123" s="233"/>
      <c r="W123" s="231"/>
      <c r="X123" s="231"/>
      <c r="Y123" s="232"/>
      <c r="Z123" s="233"/>
      <c r="AA123" s="231"/>
      <c r="AB123" s="231"/>
      <c r="AC123" s="232"/>
    </row>
    <row r="124" spans="2:29" ht="30.75" thickBot="1">
      <c r="B124" s="390" t="s">
        <v>295</v>
      </c>
      <c r="C124" s="337" t="s">
        <v>3</v>
      </c>
      <c r="D124" s="331"/>
      <c r="E124" s="340"/>
      <c r="F124" s="337">
        <v>1</v>
      </c>
      <c r="G124" s="331">
        <v>2</v>
      </c>
      <c r="H124" s="331">
        <v>2</v>
      </c>
      <c r="I124" s="340">
        <f>H124+G124+F124</f>
        <v>5</v>
      </c>
      <c r="J124" s="371">
        <f>IF($I124&gt;0,(IF($I124&lt;4,"X",""))," ")</f>
      </c>
      <c r="K124" s="370" t="str">
        <f>IF($I124&gt;3,(IF($I124&lt;6,"X",""))," ")</f>
        <v>X</v>
      </c>
      <c r="L124" s="370" t="str">
        <f>IF($I124&gt;5,(IF($I124&lt;8,"X",""))," ")</f>
        <v> </v>
      </c>
      <c r="M124" s="369" t="str">
        <f>IF($I124&gt;7,(IF($I124&lt;12,"X",""))," ")</f>
        <v> </v>
      </c>
      <c r="N124" s="414" t="s">
        <v>365</v>
      </c>
      <c r="O124" s="207" t="s">
        <v>3</v>
      </c>
      <c r="P124" s="165"/>
      <c r="Q124" s="165"/>
      <c r="R124" s="165"/>
      <c r="S124" s="165"/>
      <c r="T124" s="165" t="s">
        <v>3</v>
      </c>
      <c r="U124" s="284"/>
      <c r="V124" s="237">
        <v>1</v>
      </c>
      <c r="W124" s="235">
        <v>2</v>
      </c>
      <c r="X124" s="235">
        <v>1</v>
      </c>
      <c r="Y124" s="236">
        <f>SUM(V124:X124)</f>
        <v>4</v>
      </c>
      <c r="Z124" s="237"/>
      <c r="AA124" s="235" t="s">
        <v>3</v>
      </c>
      <c r="AB124" s="235"/>
      <c r="AC124" s="236"/>
    </row>
    <row r="125" spans="2:29" ht="21.75" customHeight="1" thickBot="1">
      <c r="B125" s="108"/>
      <c r="C125" s="108"/>
      <c r="D125" s="108"/>
      <c r="E125" s="108"/>
      <c r="F125" s="108"/>
      <c r="G125" s="108"/>
      <c r="H125" s="773" t="s">
        <v>22</v>
      </c>
      <c r="I125" s="775"/>
      <c r="J125" s="368"/>
      <c r="K125" s="350"/>
      <c r="L125" s="367" t="s">
        <v>3</v>
      </c>
      <c r="M125" s="352"/>
      <c r="N125" s="348"/>
      <c r="X125" s="773" t="s">
        <v>22</v>
      </c>
      <c r="Y125" s="775"/>
      <c r="Z125" s="368"/>
      <c r="AA125" s="350"/>
      <c r="AB125" s="367" t="s">
        <v>3</v>
      </c>
      <c r="AC125" s="352"/>
    </row>
    <row r="126" spans="2:14" ht="21.75" customHeight="1" thickBot="1">
      <c r="B126" s="108"/>
      <c r="C126" s="108"/>
      <c r="D126" s="108"/>
      <c r="E126" s="108"/>
      <c r="F126" s="108"/>
      <c r="G126" s="108"/>
      <c r="H126" s="110"/>
      <c r="I126" s="110"/>
      <c r="J126" s="105"/>
      <c r="K126" s="105"/>
      <c r="L126" s="105"/>
      <c r="M126" s="105"/>
      <c r="N126" s="348"/>
    </row>
    <row r="127" spans="6:29" ht="26.25" customHeight="1" thickBot="1">
      <c r="F127" s="788" t="s">
        <v>14</v>
      </c>
      <c r="G127" s="789"/>
      <c r="H127" s="789"/>
      <c r="I127" s="790"/>
      <c r="J127" s="788" t="s">
        <v>15</v>
      </c>
      <c r="K127" s="789"/>
      <c r="L127" s="789"/>
      <c r="M127" s="790"/>
      <c r="O127" s="784" t="s">
        <v>168</v>
      </c>
      <c r="P127" s="785"/>
      <c r="Q127" s="785"/>
      <c r="R127" s="785"/>
      <c r="S127" s="785"/>
      <c r="T127" s="785"/>
      <c r="U127" s="785"/>
      <c r="V127" s="741" t="s">
        <v>262</v>
      </c>
      <c r="W127" s="742"/>
      <c r="X127" s="742"/>
      <c r="Y127" s="743"/>
      <c r="Z127" s="741" t="s">
        <v>15</v>
      </c>
      <c r="AA127" s="742"/>
      <c r="AB127" s="742"/>
      <c r="AC127" s="743"/>
    </row>
    <row r="128" spans="2:29" ht="44.25" customHeight="1" thickBot="1">
      <c r="B128" s="111" t="s">
        <v>16</v>
      </c>
      <c r="C128" s="113" t="s">
        <v>13</v>
      </c>
      <c r="D128" s="115" t="s">
        <v>12</v>
      </c>
      <c r="E128" s="114" t="s">
        <v>11</v>
      </c>
      <c r="F128" s="113" t="s">
        <v>20</v>
      </c>
      <c r="G128" s="115" t="s">
        <v>10</v>
      </c>
      <c r="H128" s="112" t="s">
        <v>9</v>
      </c>
      <c r="I128" s="114" t="s">
        <v>19</v>
      </c>
      <c r="J128" s="113" t="s">
        <v>4</v>
      </c>
      <c r="K128" s="115" t="s">
        <v>5</v>
      </c>
      <c r="L128" s="115" t="s">
        <v>6</v>
      </c>
      <c r="M128" s="114" t="s">
        <v>7</v>
      </c>
      <c r="N128" s="111" t="s">
        <v>8</v>
      </c>
      <c r="O128" s="487" t="s">
        <v>205</v>
      </c>
      <c r="P128" s="488" t="s">
        <v>162</v>
      </c>
      <c r="Q128" s="488" t="s">
        <v>343</v>
      </c>
      <c r="R128" s="489" t="s">
        <v>164</v>
      </c>
      <c r="S128" s="489" t="s">
        <v>165</v>
      </c>
      <c r="T128" s="489" t="s">
        <v>166</v>
      </c>
      <c r="U128" s="488" t="s">
        <v>167</v>
      </c>
      <c r="V128" s="5" t="s">
        <v>20</v>
      </c>
      <c r="W128" s="6" t="s">
        <v>10</v>
      </c>
      <c r="X128" s="8" t="s">
        <v>9</v>
      </c>
      <c r="Y128" s="7" t="s">
        <v>19</v>
      </c>
      <c r="Z128" s="5" t="s">
        <v>4</v>
      </c>
      <c r="AA128" s="6" t="s">
        <v>5</v>
      </c>
      <c r="AB128" s="6" t="s">
        <v>6</v>
      </c>
      <c r="AC128" s="7" t="s">
        <v>7</v>
      </c>
    </row>
    <row r="129" spans="2:29" ht="21.75" customHeight="1" thickBot="1">
      <c r="B129" s="779" t="s">
        <v>289</v>
      </c>
      <c r="C129" s="780"/>
      <c r="D129" s="780"/>
      <c r="E129" s="780"/>
      <c r="F129" s="780"/>
      <c r="G129" s="780"/>
      <c r="H129" s="780"/>
      <c r="I129" s="780"/>
      <c r="J129" s="780"/>
      <c r="K129" s="780"/>
      <c r="L129" s="780"/>
      <c r="M129" s="780"/>
      <c r="N129" s="780"/>
      <c r="O129" s="771"/>
      <c r="P129" s="771"/>
      <c r="Q129" s="771"/>
      <c r="R129" s="771"/>
      <c r="S129" s="771"/>
      <c r="T129" s="771"/>
      <c r="U129" s="771"/>
      <c r="V129" s="771"/>
      <c r="W129" s="771"/>
      <c r="X129" s="771"/>
      <c r="Y129" s="771"/>
      <c r="Z129" s="771"/>
      <c r="AA129" s="771"/>
      <c r="AB129" s="771"/>
      <c r="AC129" s="772"/>
    </row>
    <row r="130" spans="2:29" ht="45.75" customHeight="1">
      <c r="B130" s="403" t="s">
        <v>330</v>
      </c>
      <c r="C130" s="385" t="s">
        <v>3</v>
      </c>
      <c r="D130" s="387"/>
      <c r="E130" s="388"/>
      <c r="F130" s="385">
        <v>1</v>
      </c>
      <c r="G130" s="387">
        <v>4</v>
      </c>
      <c r="H130" s="387">
        <v>1</v>
      </c>
      <c r="I130" s="386">
        <f aca="true" t="shared" si="36" ref="I130:I140">H130+G130+F130</f>
        <v>6</v>
      </c>
      <c r="J130" s="385">
        <f aca="true" t="shared" si="37" ref="J130:J140">IF($I130&gt;0,(IF($I130&lt;4,"X",""))," ")</f>
      </c>
      <c r="K130" s="384">
        <f aca="true" t="shared" si="38" ref="K130:K140">IF($I130&gt;3,(IF($I130&lt;6,"X",""))," ")</f>
      </c>
      <c r="L130" s="384" t="str">
        <f aca="true" t="shared" si="39" ref="L130:L140">IF($I130&gt;5,(IF($I130&lt;8,"X",""))," ")</f>
        <v>X</v>
      </c>
      <c r="M130" s="383" t="str">
        <f aca="true" t="shared" si="40" ref="M130:M140">IF($I130&gt;7,(IF($I130&lt;12,"X",""))," ")</f>
        <v> </v>
      </c>
      <c r="N130" s="462" t="s">
        <v>366</v>
      </c>
      <c r="O130" s="206" t="s">
        <v>3</v>
      </c>
      <c r="P130" s="162"/>
      <c r="Q130" s="162" t="s">
        <v>3</v>
      </c>
      <c r="R130" s="162"/>
      <c r="S130" s="162"/>
      <c r="T130" s="162" t="s">
        <v>3</v>
      </c>
      <c r="U130" s="324"/>
      <c r="V130" s="274">
        <v>1</v>
      </c>
      <c r="W130" s="272">
        <v>2</v>
      </c>
      <c r="X130" s="272">
        <v>1</v>
      </c>
      <c r="Y130" s="275">
        <f>SUM(V130:X130)</f>
        <v>4</v>
      </c>
      <c r="Z130" s="274"/>
      <c r="AA130" s="272" t="s">
        <v>3</v>
      </c>
      <c r="AB130" s="272"/>
      <c r="AC130" s="275"/>
    </row>
    <row r="131" spans="2:29" ht="76.5" customHeight="1">
      <c r="B131" s="381" t="s">
        <v>272</v>
      </c>
      <c r="C131" s="385" t="s">
        <v>3</v>
      </c>
      <c r="D131" s="387"/>
      <c r="E131" s="388"/>
      <c r="F131" s="385">
        <v>2</v>
      </c>
      <c r="G131" s="387">
        <v>4</v>
      </c>
      <c r="H131" s="387">
        <v>1</v>
      </c>
      <c r="I131" s="386">
        <f t="shared" si="36"/>
        <v>7</v>
      </c>
      <c r="J131" s="385">
        <f t="shared" si="37"/>
      </c>
      <c r="K131" s="384">
        <f t="shared" si="38"/>
      </c>
      <c r="L131" s="384" t="str">
        <f t="shared" si="39"/>
        <v>X</v>
      </c>
      <c r="M131" s="383" t="str">
        <f t="shared" si="40"/>
        <v> </v>
      </c>
      <c r="N131" s="462" t="s">
        <v>445</v>
      </c>
      <c r="O131" s="250" t="s">
        <v>3</v>
      </c>
      <c r="P131" s="205"/>
      <c r="Q131" s="205" t="s">
        <v>3</v>
      </c>
      <c r="R131" s="205"/>
      <c r="S131" s="205" t="s">
        <v>3</v>
      </c>
      <c r="T131" s="205"/>
      <c r="U131" s="249"/>
      <c r="V131" s="233">
        <v>1</v>
      </c>
      <c r="W131" s="231">
        <v>4</v>
      </c>
      <c r="X131" s="231">
        <v>1</v>
      </c>
      <c r="Y131" s="232">
        <f>SUM(V131:X131)</f>
        <v>6</v>
      </c>
      <c r="Z131" s="233"/>
      <c r="AA131" s="231"/>
      <c r="AB131" s="231" t="s">
        <v>3</v>
      </c>
      <c r="AC131" s="232"/>
    </row>
    <row r="132" spans="2:29" ht="118.5" customHeight="1">
      <c r="B132" s="402" t="s">
        <v>220</v>
      </c>
      <c r="C132" s="336" t="s">
        <v>3</v>
      </c>
      <c r="D132" s="327"/>
      <c r="E132" s="395"/>
      <c r="F132" s="336">
        <v>2</v>
      </c>
      <c r="G132" s="327">
        <v>4</v>
      </c>
      <c r="H132" s="327">
        <v>1</v>
      </c>
      <c r="I132" s="386">
        <f t="shared" si="36"/>
        <v>7</v>
      </c>
      <c r="J132" s="385">
        <f t="shared" si="37"/>
      </c>
      <c r="K132" s="384">
        <f t="shared" si="38"/>
      </c>
      <c r="L132" s="384" t="str">
        <f t="shared" si="39"/>
        <v>X</v>
      </c>
      <c r="M132" s="383" t="str">
        <f t="shared" si="40"/>
        <v> </v>
      </c>
      <c r="N132" s="365" t="s">
        <v>367</v>
      </c>
      <c r="O132" s="250" t="s">
        <v>3</v>
      </c>
      <c r="P132" s="205" t="s">
        <v>3</v>
      </c>
      <c r="Q132" s="205" t="s">
        <v>3</v>
      </c>
      <c r="R132" s="205"/>
      <c r="S132" s="205"/>
      <c r="T132" s="205" t="s">
        <v>3</v>
      </c>
      <c r="U132" s="249"/>
      <c r="V132" s="233">
        <v>1</v>
      </c>
      <c r="W132" s="231">
        <v>4</v>
      </c>
      <c r="X132" s="231">
        <v>1</v>
      </c>
      <c r="Y132" s="232">
        <f aca="true" t="shared" si="41" ref="Y132:Y139">SUM(V132:X132)</f>
        <v>6</v>
      </c>
      <c r="Z132" s="233"/>
      <c r="AA132" s="231"/>
      <c r="AB132" s="231" t="s">
        <v>3</v>
      </c>
      <c r="AC132" s="232"/>
    </row>
    <row r="133" spans="2:29" ht="118.5" customHeight="1">
      <c r="B133" s="402" t="s">
        <v>273</v>
      </c>
      <c r="C133" s="336" t="s">
        <v>3</v>
      </c>
      <c r="D133" s="327"/>
      <c r="E133" s="395"/>
      <c r="F133" s="336">
        <v>1</v>
      </c>
      <c r="G133" s="327">
        <v>4</v>
      </c>
      <c r="H133" s="327">
        <v>1</v>
      </c>
      <c r="I133" s="386">
        <f t="shared" si="36"/>
        <v>6</v>
      </c>
      <c r="J133" s="385">
        <f t="shared" si="37"/>
      </c>
      <c r="K133" s="384">
        <f t="shared" si="38"/>
      </c>
      <c r="L133" s="384" t="str">
        <f t="shared" si="39"/>
        <v>X</v>
      </c>
      <c r="M133" s="383" t="str">
        <f t="shared" si="40"/>
        <v> </v>
      </c>
      <c r="N133" s="365" t="s">
        <v>446</v>
      </c>
      <c r="O133" s="250" t="s">
        <v>3</v>
      </c>
      <c r="P133" s="205" t="s">
        <v>3</v>
      </c>
      <c r="Q133" s="205" t="s">
        <v>3</v>
      </c>
      <c r="R133" s="205"/>
      <c r="S133" s="205"/>
      <c r="T133" s="205" t="s">
        <v>3</v>
      </c>
      <c r="U133" s="249"/>
      <c r="V133" s="233">
        <v>1</v>
      </c>
      <c r="W133" s="231">
        <v>4</v>
      </c>
      <c r="X133" s="231">
        <v>1</v>
      </c>
      <c r="Y133" s="232">
        <f t="shared" si="41"/>
        <v>6</v>
      </c>
      <c r="Z133" s="233"/>
      <c r="AA133" s="231"/>
      <c r="AB133" s="231" t="s">
        <v>3</v>
      </c>
      <c r="AC133" s="232"/>
    </row>
    <row r="134" spans="2:29" ht="118.5" customHeight="1">
      <c r="B134" s="402" t="s">
        <v>221</v>
      </c>
      <c r="C134" s="336" t="s">
        <v>3</v>
      </c>
      <c r="D134" s="327"/>
      <c r="E134" s="395"/>
      <c r="F134" s="336">
        <v>1</v>
      </c>
      <c r="G134" s="327">
        <v>6</v>
      </c>
      <c r="H134" s="327">
        <v>1</v>
      </c>
      <c r="I134" s="386">
        <f t="shared" si="36"/>
        <v>8</v>
      </c>
      <c r="J134" s="385">
        <f t="shared" si="37"/>
      </c>
      <c r="K134" s="384">
        <f t="shared" si="38"/>
      </c>
      <c r="L134" s="384" t="s">
        <v>3</v>
      </c>
      <c r="M134" s="383"/>
      <c r="N134" s="365" t="s">
        <v>368</v>
      </c>
      <c r="O134" s="250" t="s">
        <v>3</v>
      </c>
      <c r="P134" s="205" t="s">
        <v>3</v>
      </c>
      <c r="Q134" s="205" t="s">
        <v>3</v>
      </c>
      <c r="R134" s="205"/>
      <c r="S134" s="205"/>
      <c r="T134" s="205" t="s">
        <v>3</v>
      </c>
      <c r="U134" s="249"/>
      <c r="V134" s="233">
        <v>1</v>
      </c>
      <c r="W134" s="231">
        <v>4</v>
      </c>
      <c r="X134" s="231">
        <v>1</v>
      </c>
      <c r="Y134" s="232">
        <f t="shared" si="41"/>
        <v>6</v>
      </c>
      <c r="Z134" s="233"/>
      <c r="AA134" s="231"/>
      <c r="AB134" s="231" t="s">
        <v>3</v>
      </c>
      <c r="AC134" s="232"/>
    </row>
    <row r="135" spans="2:29" ht="118.5" customHeight="1">
      <c r="B135" s="402" t="s">
        <v>179</v>
      </c>
      <c r="C135" s="336" t="s">
        <v>3</v>
      </c>
      <c r="D135" s="327"/>
      <c r="E135" s="395"/>
      <c r="F135" s="336">
        <v>1</v>
      </c>
      <c r="G135" s="327">
        <v>6</v>
      </c>
      <c r="H135" s="327">
        <v>2</v>
      </c>
      <c r="I135" s="386">
        <f t="shared" si="36"/>
        <v>9</v>
      </c>
      <c r="J135" s="385">
        <f t="shared" si="37"/>
      </c>
      <c r="K135" s="384">
        <f t="shared" si="38"/>
      </c>
      <c r="L135" s="384">
        <f t="shared" si="39"/>
      </c>
      <c r="M135" s="383" t="str">
        <f t="shared" si="40"/>
        <v>X</v>
      </c>
      <c r="N135" s="365" t="s">
        <v>369</v>
      </c>
      <c r="O135" s="250" t="s">
        <v>3</v>
      </c>
      <c r="P135" s="205" t="s">
        <v>3</v>
      </c>
      <c r="Q135" s="205" t="s">
        <v>3</v>
      </c>
      <c r="R135" s="205" t="s">
        <v>3</v>
      </c>
      <c r="S135" s="205"/>
      <c r="T135" s="205" t="s">
        <v>3</v>
      </c>
      <c r="U135" s="249"/>
      <c r="V135" s="233">
        <v>1</v>
      </c>
      <c r="W135" s="231">
        <v>4</v>
      </c>
      <c r="X135" s="231">
        <v>1</v>
      </c>
      <c r="Y135" s="232">
        <f t="shared" si="41"/>
        <v>6</v>
      </c>
      <c r="Z135" s="233"/>
      <c r="AA135" s="231"/>
      <c r="AB135" s="231" t="s">
        <v>3</v>
      </c>
      <c r="AC135" s="232"/>
    </row>
    <row r="136" spans="2:29" ht="62.25" customHeight="1">
      <c r="B136" s="402" t="s">
        <v>180</v>
      </c>
      <c r="C136" s="336" t="s">
        <v>3</v>
      </c>
      <c r="D136" s="327"/>
      <c r="E136" s="395"/>
      <c r="F136" s="336">
        <v>1</v>
      </c>
      <c r="G136" s="327">
        <v>6</v>
      </c>
      <c r="H136" s="327">
        <v>1</v>
      </c>
      <c r="I136" s="386">
        <f t="shared" si="36"/>
        <v>8</v>
      </c>
      <c r="J136" s="385">
        <f t="shared" si="37"/>
      </c>
      <c r="K136" s="384">
        <f t="shared" si="38"/>
      </c>
      <c r="L136" s="384" t="s">
        <v>3</v>
      </c>
      <c r="M136" s="383"/>
      <c r="N136" s="365" t="s">
        <v>370</v>
      </c>
      <c r="O136" s="250" t="s">
        <v>3</v>
      </c>
      <c r="P136" s="205"/>
      <c r="Q136" s="205"/>
      <c r="R136" s="205"/>
      <c r="S136" s="205"/>
      <c r="T136" s="205" t="s">
        <v>3</v>
      </c>
      <c r="U136" s="249"/>
      <c r="V136" s="233">
        <v>1</v>
      </c>
      <c r="W136" s="231">
        <v>6</v>
      </c>
      <c r="X136" s="231">
        <v>1</v>
      </c>
      <c r="Y136" s="232">
        <f t="shared" si="41"/>
        <v>8</v>
      </c>
      <c r="Z136" s="233"/>
      <c r="AA136" s="231"/>
      <c r="AB136" s="231" t="s">
        <v>3</v>
      </c>
      <c r="AC136" s="232"/>
    </row>
    <row r="137" spans="2:29" ht="61.5" customHeight="1">
      <c r="B137" s="402" t="s">
        <v>412</v>
      </c>
      <c r="C137" s="336" t="s">
        <v>3</v>
      </c>
      <c r="D137" s="327"/>
      <c r="E137" s="395"/>
      <c r="F137" s="336">
        <v>1</v>
      </c>
      <c r="G137" s="327">
        <v>6</v>
      </c>
      <c r="H137" s="327">
        <v>1</v>
      </c>
      <c r="I137" s="386">
        <f t="shared" si="36"/>
        <v>8</v>
      </c>
      <c r="J137" s="385">
        <f t="shared" si="37"/>
      </c>
      <c r="K137" s="384">
        <f t="shared" si="38"/>
      </c>
      <c r="L137" s="384" t="s">
        <v>3</v>
      </c>
      <c r="M137" s="383"/>
      <c r="N137" s="365" t="s">
        <v>371</v>
      </c>
      <c r="O137" s="250"/>
      <c r="P137" s="205" t="s">
        <v>3</v>
      </c>
      <c r="Q137" s="205"/>
      <c r="R137" s="205" t="s">
        <v>3</v>
      </c>
      <c r="S137" s="205"/>
      <c r="T137" s="205" t="s">
        <v>3</v>
      </c>
      <c r="U137" s="249"/>
      <c r="V137" s="233">
        <v>1</v>
      </c>
      <c r="W137" s="231">
        <v>2</v>
      </c>
      <c r="X137" s="231">
        <v>1</v>
      </c>
      <c r="Y137" s="232">
        <f t="shared" si="41"/>
        <v>4</v>
      </c>
      <c r="Z137" s="233"/>
      <c r="AA137" s="231" t="s">
        <v>3</v>
      </c>
      <c r="AB137" s="231"/>
      <c r="AC137" s="232"/>
    </row>
    <row r="138" spans="2:29" ht="71.25" customHeight="1">
      <c r="B138" s="402" t="s">
        <v>222</v>
      </c>
      <c r="C138" s="336" t="s">
        <v>3</v>
      </c>
      <c r="D138" s="327"/>
      <c r="E138" s="395"/>
      <c r="F138" s="336">
        <v>1</v>
      </c>
      <c r="G138" s="327">
        <v>6</v>
      </c>
      <c r="H138" s="327">
        <v>2</v>
      </c>
      <c r="I138" s="386">
        <f>H138+G138+F138</f>
        <v>9</v>
      </c>
      <c r="J138" s="385">
        <f t="shared" si="37"/>
      </c>
      <c r="K138" s="384">
        <f t="shared" si="38"/>
      </c>
      <c r="L138" s="384">
        <f t="shared" si="39"/>
      </c>
      <c r="M138" s="383" t="str">
        <f t="shared" si="40"/>
        <v>X</v>
      </c>
      <c r="N138" s="365" t="s">
        <v>372</v>
      </c>
      <c r="O138" s="250" t="s">
        <v>3</v>
      </c>
      <c r="P138" s="205"/>
      <c r="Q138" s="205" t="s">
        <v>3</v>
      </c>
      <c r="R138" s="205" t="s">
        <v>3</v>
      </c>
      <c r="S138" s="205" t="s">
        <v>3</v>
      </c>
      <c r="T138" s="205" t="s">
        <v>3</v>
      </c>
      <c r="U138" s="249"/>
      <c r="V138" s="233">
        <v>1</v>
      </c>
      <c r="W138" s="231">
        <v>4</v>
      </c>
      <c r="X138" s="231">
        <v>1</v>
      </c>
      <c r="Y138" s="232">
        <f t="shared" si="41"/>
        <v>6</v>
      </c>
      <c r="Z138" s="233"/>
      <c r="AA138" s="231"/>
      <c r="AB138" s="231" t="s">
        <v>3</v>
      </c>
      <c r="AC138" s="232"/>
    </row>
    <row r="139" spans="2:29" ht="40.5" customHeight="1">
      <c r="B139" s="402" t="s">
        <v>106</v>
      </c>
      <c r="C139" s="336" t="s">
        <v>3</v>
      </c>
      <c r="D139" s="327"/>
      <c r="E139" s="395"/>
      <c r="F139" s="336">
        <v>1</v>
      </c>
      <c r="G139" s="327">
        <v>6</v>
      </c>
      <c r="H139" s="327">
        <v>1</v>
      </c>
      <c r="I139" s="386">
        <f t="shared" si="36"/>
        <v>8</v>
      </c>
      <c r="J139" s="385">
        <f t="shared" si="37"/>
      </c>
      <c r="K139" s="384">
        <f t="shared" si="38"/>
      </c>
      <c r="L139" s="384" t="s">
        <v>3</v>
      </c>
      <c r="M139" s="383"/>
      <c r="N139" s="365" t="s">
        <v>447</v>
      </c>
      <c r="O139" s="250" t="s">
        <v>3</v>
      </c>
      <c r="P139" s="205"/>
      <c r="Q139" s="205" t="s">
        <v>3</v>
      </c>
      <c r="R139" s="205"/>
      <c r="S139" s="205"/>
      <c r="T139" s="205"/>
      <c r="U139" s="249"/>
      <c r="V139" s="233">
        <v>1</v>
      </c>
      <c r="W139" s="231">
        <v>6</v>
      </c>
      <c r="X139" s="231">
        <v>1</v>
      </c>
      <c r="Y139" s="232">
        <f t="shared" si="41"/>
        <v>8</v>
      </c>
      <c r="Z139" s="233"/>
      <c r="AA139" s="231"/>
      <c r="AB139" s="231" t="s">
        <v>3</v>
      </c>
      <c r="AC139" s="232"/>
    </row>
    <row r="140" spans="2:29" ht="40.5" customHeight="1" thickBot="1">
      <c r="B140" s="414" t="s">
        <v>107</v>
      </c>
      <c r="C140" s="337" t="s">
        <v>3</v>
      </c>
      <c r="D140" s="331"/>
      <c r="E140" s="372"/>
      <c r="F140" s="337">
        <v>2</v>
      </c>
      <c r="G140" s="331">
        <v>4</v>
      </c>
      <c r="H140" s="331">
        <v>1</v>
      </c>
      <c r="I140" s="411">
        <f t="shared" si="36"/>
        <v>7</v>
      </c>
      <c r="J140" s="371">
        <f t="shared" si="37"/>
      </c>
      <c r="K140" s="370">
        <f t="shared" si="38"/>
      </c>
      <c r="L140" s="370" t="str">
        <f t="shared" si="39"/>
        <v>X</v>
      </c>
      <c r="M140" s="369" t="str">
        <f t="shared" si="40"/>
        <v> </v>
      </c>
      <c r="N140" s="366" t="s">
        <v>448</v>
      </c>
      <c r="O140" s="207" t="s">
        <v>3</v>
      </c>
      <c r="P140" s="165"/>
      <c r="Q140" s="165" t="s">
        <v>3</v>
      </c>
      <c r="R140" s="165"/>
      <c r="S140" s="165"/>
      <c r="T140" s="165"/>
      <c r="U140" s="284"/>
      <c r="V140" s="237">
        <v>1</v>
      </c>
      <c r="W140" s="235">
        <v>4</v>
      </c>
      <c r="X140" s="235">
        <v>1</v>
      </c>
      <c r="Y140" s="236">
        <f>SUM(V140:X140)</f>
        <v>6</v>
      </c>
      <c r="Z140" s="237"/>
      <c r="AA140" s="235"/>
      <c r="AB140" s="235" t="s">
        <v>3</v>
      </c>
      <c r="AC140" s="236"/>
    </row>
    <row r="141" spans="2:29" ht="21.75" customHeight="1" thickBot="1">
      <c r="B141" s="108"/>
      <c r="C141" s="108"/>
      <c r="D141" s="108"/>
      <c r="E141" s="108"/>
      <c r="F141" s="108"/>
      <c r="G141" s="108"/>
      <c r="H141" s="773" t="s">
        <v>22</v>
      </c>
      <c r="I141" s="775"/>
      <c r="J141" s="368"/>
      <c r="K141" s="350"/>
      <c r="L141" s="367"/>
      <c r="M141" s="352" t="s">
        <v>3</v>
      </c>
      <c r="N141" s="348"/>
      <c r="X141" s="773" t="s">
        <v>22</v>
      </c>
      <c r="Y141" s="775"/>
      <c r="Z141" s="368"/>
      <c r="AA141" s="350"/>
      <c r="AB141" s="367" t="s">
        <v>3</v>
      </c>
      <c r="AC141" s="352"/>
    </row>
    <row r="142" spans="2:14" ht="21.75" customHeight="1" thickBot="1">
      <c r="B142" s="108"/>
      <c r="C142" s="108"/>
      <c r="D142" s="108"/>
      <c r="E142" s="108"/>
      <c r="F142" s="108"/>
      <c r="G142" s="108"/>
      <c r="H142" s="110"/>
      <c r="I142" s="110"/>
      <c r="J142" s="105"/>
      <c r="K142" s="105"/>
      <c r="L142" s="105"/>
      <c r="M142" s="105"/>
      <c r="N142" s="348"/>
    </row>
    <row r="143" spans="6:29" ht="26.25" customHeight="1" thickBot="1">
      <c r="F143" s="788" t="s">
        <v>14</v>
      </c>
      <c r="G143" s="789"/>
      <c r="H143" s="789"/>
      <c r="I143" s="790"/>
      <c r="J143" s="788" t="s">
        <v>15</v>
      </c>
      <c r="K143" s="789"/>
      <c r="L143" s="789"/>
      <c r="M143" s="790"/>
      <c r="O143" s="784" t="s">
        <v>168</v>
      </c>
      <c r="P143" s="785"/>
      <c r="Q143" s="785"/>
      <c r="R143" s="785"/>
      <c r="S143" s="785"/>
      <c r="T143" s="785"/>
      <c r="U143" s="785"/>
      <c r="V143" s="741" t="s">
        <v>262</v>
      </c>
      <c r="W143" s="742"/>
      <c r="X143" s="742"/>
      <c r="Y143" s="743"/>
      <c r="Z143" s="741" t="s">
        <v>15</v>
      </c>
      <c r="AA143" s="742"/>
      <c r="AB143" s="742"/>
      <c r="AC143" s="743"/>
    </row>
    <row r="144" spans="2:29" ht="44.25" customHeight="1" thickBot="1">
      <c r="B144" s="111" t="s">
        <v>16</v>
      </c>
      <c r="C144" s="113" t="s">
        <v>13</v>
      </c>
      <c r="D144" s="115" t="s">
        <v>12</v>
      </c>
      <c r="E144" s="114" t="s">
        <v>11</v>
      </c>
      <c r="F144" s="113" t="s">
        <v>20</v>
      </c>
      <c r="G144" s="115" t="s">
        <v>10</v>
      </c>
      <c r="H144" s="112" t="s">
        <v>9</v>
      </c>
      <c r="I144" s="114" t="s">
        <v>19</v>
      </c>
      <c r="J144" s="113" t="s">
        <v>4</v>
      </c>
      <c r="K144" s="115" t="s">
        <v>5</v>
      </c>
      <c r="L144" s="115" t="s">
        <v>6</v>
      </c>
      <c r="M144" s="114" t="s">
        <v>7</v>
      </c>
      <c r="N144" s="111" t="s">
        <v>8</v>
      </c>
      <c r="O144" s="487" t="s">
        <v>205</v>
      </c>
      <c r="P144" s="488" t="s">
        <v>162</v>
      </c>
      <c r="Q144" s="488" t="s">
        <v>343</v>
      </c>
      <c r="R144" s="489" t="s">
        <v>164</v>
      </c>
      <c r="S144" s="489" t="s">
        <v>165</v>
      </c>
      <c r="T144" s="489" t="s">
        <v>166</v>
      </c>
      <c r="U144" s="488" t="s">
        <v>167</v>
      </c>
      <c r="V144" s="5" t="s">
        <v>20</v>
      </c>
      <c r="W144" s="6" t="s">
        <v>10</v>
      </c>
      <c r="X144" s="8" t="s">
        <v>9</v>
      </c>
      <c r="Y144" s="7" t="s">
        <v>19</v>
      </c>
      <c r="Z144" s="5" t="s">
        <v>4</v>
      </c>
      <c r="AA144" s="6" t="s">
        <v>5</v>
      </c>
      <c r="AB144" s="6" t="s">
        <v>6</v>
      </c>
      <c r="AC144" s="7" t="s">
        <v>7</v>
      </c>
    </row>
    <row r="145" spans="2:29" ht="21.75" customHeight="1" thickBot="1">
      <c r="B145" s="779" t="s">
        <v>170</v>
      </c>
      <c r="C145" s="780"/>
      <c r="D145" s="780"/>
      <c r="E145" s="780"/>
      <c r="F145" s="780"/>
      <c r="G145" s="780"/>
      <c r="H145" s="780"/>
      <c r="I145" s="780"/>
      <c r="J145" s="780"/>
      <c r="K145" s="780"/>
      <c r="L145" s="780"/>
      <c r="M145" s="780"/>
      <c r="N145" s="780"/>
      <c r="O145" s="771"/>
      <c r="P145" s="771"/>
      <c r="Q145" s="771"/>
      <c r="R145" s="771"/>
      <c r="S145" s="771"/>
      <c r="T145" s="771"/>
      <c r="U145" s="771"/>
      <c r="V145" s="771"/>
      <c r="W145" s="771"/>
      <c r="X145" s="771"/>
      <c r="Y145" s="771"/>
      <c r="Z145" s="771"/>
      <c r="AA145" s="771"/>
      <c r="AB145" s="771"/>
      <c r="AC145" s="772"/>
    </row>
    <row r="146" spans="2:29" ht="33" customHeight="1">
      <c r="B146" s="403" t="s">
        <v>329</v>
      </c>
      <c r="C146" s="385"/>
      <c r="D146" s="387"/>
      <c r="E146" s="388" t="s">
        <v>3</v>
      </c>
      <c r="F146" s="385"/>
      <c r="G146" s="387"/>
      <c r="H146" s="387"/>
      <c r="I146" s="386"/>
      <c r="J146" s="385" t="str">
        <f aca="true" t="shared" si="42" ref="J146:J153">IF($I146&gt;0,(IF($I146&lt;4,"X",""))," ")</f>
        <v> </v>
      </c>
      <c r="K146" s="384" t="str">
        <f aca="true" t="shared" si="43" ref="K146:K153">IF($I146&gt;3,(IF($I146&lt;6,"X",""))," ")</f>
        <v> </v>
      </c>
      <c r="L146" s="384" t="str">
        <f aca="true" t="shared" si="44" ref="L146:L153">IF($I146&gt;5,(IF($I146&lt;8,"X",""))," ")</f>
        <v> </v>
      </c>
      <c r="M146" s="383" t="str">
        <f aca="true" t="shared" si="45" ref="M146:M153">IF($I146&gt;7,(IF($I146&lt;12,"X",""))," ")</f>
        <v> </v>
      </c>
      <c r="N146" s="467"/>
      <c r="O146" s="206"/>
      <c r="P146" s="162"/>
      <c r="Q146" s="162"/>
      <c r="R146" s="162"/>
      <c r="S146" s="162"/>
      <c r="T146" s="162"/>
      <c r="U146" s="324"/>
      <c r="V146" s="274"/>
      <c r="W146" s="272"/>
      <c r="X146" s="272"/>
      <c r="Y146" s="275"/>
      <c r="Z146" s="274"/>
      <c r="AA146" s="272"/>
      <c r="AB146" s="272"/>
      <c r="AC146" s="275"/>
    </row>
    <row r="147" spans="2:29" ht="21.75" customHeight="1">
      <c r="B147" s="403" t="s">
        <v>32</v>
      </c>
      <c r="C147" s="385"/>
      <c r="D147" s="387"/>
      <c r="E147" s="388" t="s">
        <v>3</v>
      </c>
      <c r="F147" s="385"/>
      <c r="G147" s="387"/>
      <c r="H147" s="387"/>
      <c r="I147" s="386"/>
      <c r="J147" s="385" t="str">
        <f t="shared" si="42"/>
        <v> </v>
      </c>
      <c r="K147" s="384" t="str">
        <f t="shared" si="43"/>
        <v> </v>
      </c>
      <c r="L147" s="384" t="str">
        <f t="shared" si="44"/>
        <v> </v>
      </c>
      <c r="M147" s="383" t="str">
        <f t="shared" si="45"/>
        <v> </v>
      </c>
      <c r="N147" s="467"/>
      <c r="O147" s="250"/>
      <c r="P147" s="205"/>
      <c r="Q147" s="205"/>
      <c r="R147" s="205"/>
      <c r="S147" s="205"/>
      <c r="T147" s="205"/>
      <c r="U147" s="249"/>
      <c r="V147" s="233"/>
      <c r="W147" s="231"/>
      <c r="X147" s="231"/>
      <c r="Y147" s="232"/>
      <c r="Z147" s="233"/>
      <c r="AA147" s="231"/>
      <c r="AB147" s="231"/>
      <c r="AC147" s="232"/>
    </row>
    <row r="148" spans="2:29" ht="21.75" customHeight="1">
      <c r="B148" s="402" t="s">
        <v>92</v>
      </c>
      <c r="C148" s="336"/>
      <c r="D148" s="327"/>
      <c r="E148" s="395" t="s">
        <v>3</v>
      </c>
      <c r="F148" s="336"/>
      <c r="G148" s="327"/>
      <c r="H148" s="327"/>
      <c r="I148" s="386"/>
      <c r="J148" s="385" t="str">
        <f t="shared" si="42"/>
        <v> </v>
      </c>
      <c r="K148" s="384" t="str">
        <f t="shared" si="43"/>
        <v> </v>
      </c>
      <c r="L148" s="384" t="str">
        <f t="shared" si="44"/>
        <v> </v>
      </c>
      <c r="M148" s="383" t="str">
        <f t="shared" si="45"/>
        <v> </v>
      </c>
      <c r="N148" s="466"/>
      <c r="O148" s="250"/>
      <c r="P148" s="205"/>
      <c r="Q148" s="205"/>
      <c r="R148" s="205"/>
      <c r="S148" s="205"/>
      <c r="T148" s="205"/>
      <c r="U148" s="249"/>
      <c r="V148" s="233"/>
      <c r="W148" s="231"/>
      <c r="X148" s="231"/>
      <c r="Y148" s="232"/>
      <c r="Z148" s="233"/>
      <c r="AA148" s="231"/>
      <c r="AB148" s="231"/>
      <c r="AC148" s="232"/>
    </row>
    <row r="149" spans="2:29" ht="21.75" customHeight="1">
      <c r="B149" s="418" t="s">
        <v>275</v>
      </c>
      <c r="C149" s="416"/>
      <c r="D149" s="415"/>
      <c r="E149" s="417" t="s">
        <v>3</v>
      </c>
      <c r="F149" s="416"/>
      <c r="G149" s="415"/>
      <c r="H149" s="415"/>
      <c r="I149" s="386"/>
      <c r="J149" s="385" t="str">
        <f t="shared" si="42"/>
        <v> </v>
      </c>
      <c r="K149" s="384" t="str">
        <f t="shared" si="43"/>
        <v> </v>
      </c>
      <c r="L149" s="384" t="str">
        <f t="shared" si="44"/>
        <v> </v>
      </c>
      <c r="M149" s="383" t="str">
        <f t="shared" si="45"/>
        <v> </v>
      </c>
      <c r="N149" s="468"/>
      <c r="O149" s="250"/>
      <c r="P149" s="205"/>
      <c r="Q149" s="205"/>
      <c r="R149" s="205"/>
      <c r="S149" s="205"/>
      <c r="T149" s="205"/>
      <c r="U149" s="249"/>
      <c r="V149" s="233"/>
      <c r="W149" s="231"/>
      <c r="X149" s="231"/>
      <c r="Y149" s="232"/>
      <c r="Z149" s="233"/>
      <c r="AA149" s="231"/>
      <c r="AB149" s="231"/>
      <c r="AC149" s="232"/>
    </row>
    <row r="150" spans="2:29" ht="42" customHeight="1">
      <c r="B150" s="418" t="s">
        <v>34</v>
      </c>
      <c r="C150" s="416" t="s">
        <v>3</v>
      </c>
      <c r="D150" s="415"/>
      <c r="E150" s="417"/>
      <c r="F150" s="416">
        <v>1</v>
      </c>
      <c r="G150" s="415">
        <v>2</v>
      </c>
      <c r="H150" s="415">
        <v>2</v>
      </c>
      <c r="I150" s="386">
        <f>H150+G150+F150</f>
        <v>5</v>
      </c>
      <c r="J150" s="385">
        <f t="shared" si="42"/>
      </c>
      <c r="K150" s="384" t="str">
        <f t="shared" si="43"/>
        <v>X</v>
      </c>
      <c r="L150" s="384" t="str">
        <f t="shared" si="44"/>
        <v> </v>
      </c>
      <c r="M150" s="383" t="str">
        <f t="shared" si="45"/>
        <v> </v>
      </c>
      <c r="N150" s="464" t="s">
        <v>449</v>
      </c>
      <c r="O150" s="250" t="s">
        <v>3</v>
      </c>
      <c r="P150" s="205"/>
      <c r="Q150" s="205" t="s">
        <v>3</v>
      </c>
      <c r="R150" s="205"/>
      <c r="S150" s="205"/>
      <c r="T150" s="205"/>
      <c r="U150" s="249"/>
      <c r="V150" s="233">
        <v>1</v>
      </c>
      <c r="W150" s="231">
        <v>2</v>
      </c>
      <c r="X150" s="231">
        <v>1</v>
      </c>
      <c r="Y150" s="232">
        <f>SUM(V150:X150)</f>
        <v>4</v>
      </c>
      <c r="Z150" s="233"/>
      <c r="AA150" s="231" t="s">
        <v>3</v>
      </c>
      <c r="AB150" s="231"/>
      <c r="AC150" s="232"/>
    </row>
    <row r="151" spans="2:29" ht="46.5" customHeight="1">
      <c r="B151" s="418" t="s">
        <v>108</v>
      </c>
      <c r="C151" s="416" t="s">
        <v>3</v>
      </c>
      <c r="D151" s="415"/>
      <c r="E151" s="417"/>
      <c r="F151" s="416">
        <v>2</v>
      </c>
      <c r="G151" s="415">
        <v>2</v>
      </c>
      <c r="H151" s="415">
        <v>1</v>
      </c>
      <c r="I151" s="386">
        <f>H151+G151+F151</f>
        <v>5</v>
      </c>
      <c r="J151" s="385">
        <f t="shared" si="42"/>
      </c>
      <c r="K151" s="384" t="str">
        <f t="shared" si="43"/>
        <v>X</v>
      </c>
      <c r="L151" s="384" t="str">
        <f t="shared" si="44"/>
        <v> </v>
      </c>
      <c r="M151" s="383" t="str">
        <f t="shared" si="45"/>
        <v> </v>
      </c>
      <c r="N151" s="468" t="s">
        <v>373</v>
      </c>
      <c r="O151" s="250" t="s">
        <v>3</v>
      </c>
      <c r="P151" s="205"/>
      <c r="Q151" s="205" t="s">
        <v>3</v>
      </c>
      <c r="R151" s="205"/>
      <c r="S151" s="205"/>
      <c r="T151" s="205" t="s">
        <v>3</v>
      </c>
      <c r="U151" s="249"/>
      <c r="V151" s="233">
        <v>2</v>
      </c>
      <c r="W151" s="231">
        <v>1</v>
      </c>
      <c r="X151" s="231">
        <v>1</v>
      </c>
      <c r="Y151" s="232">
        <f>SUM(V151:X151)</f>
        <v>4</v>
      </c>
      <c r="Z151" s="233"/>
      <c r="AA151" s="231" t="s">
        <v>3</v>
      </c>
      <c r="AB151" s="231"/>
      <c r="AC151" s="232"/>
    </row>
    <row r="152" spans="2:29" ht="84" customHeight="1">
      <c r="B152" s="418" t="s">
        <v>109</v>
      </c>
      <c r="C152" s="416" t="s">
        <v>3</v>
      </c>
      <c r="D152" s="415"/>
      <c r="E152" s="417"/>
      <c r="F152" s="416">
        <v>1</v>
      </c>
      <c r="G152" s="415">
        <v>6</v>
      </c>
      <c r="H152" s="415">
        <v>2</v>
      </c>
      <c r="I152" s="386">
        <f>H152+G152+F152</f>
        <v>9</v>
      </c>
      <c r="J152" s="385">
        <f t="shared" si="42"/>
      </c>
      <c r="K152" s="384">
        <f t="shared" si="43"/>
      </c>
      <c r="L152" s="384">
        <f t="shared" si="44"/>
      </c>
      <c r="M152" s="383" t="str">
        <f t="shared" si="45"/>
        <v>X</v>
      </c>
      <c r="N152" s="464" t="s">
        <v>374</v>
      </c>
      <c r="O152" s="250" t="s">
        <v>3</v>
      </c>
      <c r="P152" s="205"/>
      <c r="Q152" s="205" t="s">
        <v>3</v>
      </c>
      <c r="R152" s="205"/>
      <c r="S152" s="205" t="s">
        <v>3</v>
      </c>
      <c r="T152" s="205" t="s">
        <v>3</v>
      </c>
      <c r="U152" s="249"/>
      <c r="V152" s="233">
        <v>1</v>
      </c>
      <c r="W152" s="231">
        <v>6</v>
      </c>
      <c r="X152" s="231">
        <v>1</v>
      </c>
      <c r="Y152" s="232">
        <f>SUM(V152:X152)</f>
        <v>8</v>
      </c>
      <c r="Z152" s="233"/>
      <c r="AA152" s="231"/>
      <c r="AB152" s="231" t="s">
        <v>3</v>
      </c>
      <c r="AC152" s="232"/>
    </row>
    <row r="153" spans="2:29" ht="78" customHeight="1" thickBot="1">
      <c r="B153" s="414" t="s">
        <v>110</v>
      </c>
      <c r="C153" s="337" t="s">
        <v>3</v>
      </c>
      <c r="D153" s="331"/>
      <c r="E153" s="372"/>
      <c r="F153" s="337">
        <v>1</v>
      </c>
      <c r="G153" s="331">
        <v>4</v>
      </c>
      <c r="H153" s="331">
        <v>1</v>
      </c>
      <c r="I153" s="340">
        <f>H153+G153+F153</f>
        <v>6</v>
      </c>
      <c r="J153" s="371">
        <f t="shared" si="42"/>
      </c>
      <c r="K153" s="370">
        <f t="shared" si="43"/>
      </c>
      <c r="L153" s="370" t="str">
        <f t="shared" si="44"/>
        <v>X</v>
      </c>
      <c r="M153" s="369" t="str">
        <f t="shared" si="45"/>
        <v> </v>
      </c>
      <c r="N153" s="366" t="s">
        <v>450</v>
      </c>
      <c r="O153" s="207" t="s">
        <v>3</v>
      </c>
      <c r="P153" s="165"/>
      <c r="Q153" s="165" t="s">
        <v>3</v>
      </c>
      <c r="R153" s="165"/>
      <c r="S153" s="165"/>
      <c r="T153" s="165"/>
      <c r="U153" s="284" t="s">
        <v>3</v>
      </c>
      <c r="V153" s="237">
        <v>1</v>
      </c>
      <c r="W153" s="235">
        <v>2</v>
      </c>
      <c r="X153" s="235">
        <v>1</v>
      </c>
      <c r="Y153" s="236">
        <f>SUM(V153:X153)</f>
        <v>4</v>
      </c>
      <c r="Z153" s="237"/>
      <c r="AA153" s="235" t="s">
        <v>3</v>
      </c>
      <c r="AB153" s="235"/>
      <c r="AC153" s="236"/>
    </row>
    <row r="154" spans="2:29" ht="21.75" customHeight="1" thickBot="1">
      <c r="B154" s="108"/>
      <c r="C154" s="108"/>
      <c r="D154" s="108"/>
      <c r="E154" s="108"/>
      <c r="F154" s="108"/>
      <c r="G154" s="108"/>
      <c r="H154" s="773" t="s">
        <v>22</v>
      </c>
      <c r="I154" s="775"/>
      <c r="J154" s="368"/>
      <c r="K154" s="350"/>
      <c r="L154" s="367"/>
      <c r="M154" s="352" t="s">
        <v>3</v>
      </c>
      <c r="N154" s="348"/>
      <c r="X154" s="773" t="s">
        <v>22</v>
      </c>
      <c r="Y154" s="775"/>
      <c r="Z154" s="368"/>
      <c r="AA154" s="350"/>
      <c r="AB154" s="367" t="s">
        <v>3</v>
      </c>
      <c r="AC154" s="352"/>
    </row>
    <row r="155" spans="2:14" ht="21.75" customHeight="1" thickBot="1">
      <c r="B155" s="108"/>
      <c r="C155" s="108"/>
      <c r="D155" s="108"/>
      <c r="E155" s="108"/>
      <c r="F155" s="108"/>
      <c r="G155" s="108"/>
      <c r="H155" s="110"/>
      <c r="I155" s="110"/>
      <c r="J155" s="105"/>
      <c r="K155" s="105"/>
      <c r="L155" s="105"/>
      <c r="M155" s="105"/>
      <c r="N155" s="348"/>
    </row>
    <row r="156" spans="6:29" ht="26.25" customHeight="1" thickBot="1">
      <c r="F156" s="788" t="s">
        <v>14</v>
      </c>
      <c r="G156" s="789"/>
      <c r="H156" s="789"/>
      <c r="I156" s="790"/>
      <c r="J156" s="788" t="s">
        <v>15</v>
      </c>
      <c r="K156" s="789"/>
      <c r="L156" s="789"/>
      <c r="M156" s="790"/>
      <c r="O156" s="784" t="s">
        <v>168</v>
      </c>
      <c r="P156" s="785"/>
      <c r="Q156" s="785"/>
      <c r="R156" s="785"/>
      <c r="S156" s="785"/>
      <c r="T156" s="785"/>
      <c r="U156" s="785"/>
      <c r="V156" s="741" t="s">
        <v>262</v>
      </c>
      <c r="W156" s="742"/>
      <c r="X156" s="742"/>
      <c r="Y156" s="743"/>
      <c r="Z156" s="741" t="s">
        <v>15</v>
      </c>
      <c r="AA156" s="742"/>
      <c r="AB156" s="742"/>
      <c r="AC156" s="743"/>
    </row>
    <row r="157" spans="2:29" ht="44.25" customHeight="1" thickBot="1">
      <c r="B157" s="111" t="s">
        <v>16</v>
      </c>
      <c r="C157" s="113" t="s">
        <v>13</v>
      </c>
      <c r="D157" s="115" t="s">
        <v>12</v>
      </c>
      <c r="E157" s="114" t="s">
        <v>11</v>
      </c>
      <c r="F157" s="113" t="s">
        <v>20</v>
      </c>
      <c r="G157" s="115" t="s">
        <v>10</v>
      </c>
      <c r="H157" s="112" t="s">
        <v>9</v>
      </c>
      <c r="I157" s="114" t="s">
        <v>19</v>
      </c>
      <c r="J157" s="113" t="s">
        <v>4</v>
      </c>
      <c r="K157" s="115" t="s">
        <v>5</v>
      </c>
      <c r="L157" s="115" t="s">
        <v>6</v>
      </c>
      <c r="M157" s="114" t="s">
        <v>7</v>
      </c>
      <c r="N157" s="111" t="s">
        <v>8</v>
      </c>
      <c r="O157" s="487" t="s">
        <v>205</v>
      </c>
      <c r="P157" s="488" t="s">
        <v>162</v>
      </c>
      <c r="Q157" s="488" t="s">
        <v>343</v>
      </c>
      <c r="R157" s="489" t="s">
        <v>164</v>
      </c>
      <c r="S157" s="489" t="s">
        <v>165</v>
      </c>
      <c r="T157" s="489" t="s">
        <v>166</v>
      </c>
      <c r="U157" s="488" t="s">
        <v>167</v>
      </c>
      <c r="V157" s="5" t="s">
        <v>20</v>
      </c>
      <c r="W157" s="6" t="s">
        <v>10</v>
      </c>
      <c r="X157" s="8" t="s">
        <v>9</v>
      </c>
      <c r="Y157" s="7" t="s">
        <v>19</v>
      </c>
      <c r="Z157" s="5" t="s">
        <v>4</v>
      </c>
      <c r="AA157" s="6" t="s">
        <v>5</v>
      </c>
      <c r="AB157" s="6" t="s">
        <v>6</v>
      </c>
      <c r="AC157" s="7" t="s">
        <v>7</v>
      </c>
    </row>
    <row r="158" spans="2:29" ht="21.75" customHeight="1" thickBot="1">
      <c r="B158" s="779" t="s">
        <v>290</v>
      </c>
      <c r="C158" s="780"/>
      <c r="D158" s="780"/>
      <c r="E158" s="780"/>
      <c r="F158" s="780"/>
      <c r="G158" s="780"/>
      <c r="H158" s="780"/>
      <c r="I158" s="780"/>
      <c r="J158" s="780"/>
      <c r="K158" s="780"/>
      <c r="L158" s="780"/>
      <c r="M158" s="780"/>
      <c r="N158" s="780"/>
      <c r="O158" s="771"/>
      <c r="P158" s="771"/>
      <c r="Q158" s="771"/>
      <c r="R158" s="771"/>
      <c r="S158" s="771"/>
      <c r="T158" s="771"/>
      <c r="U158" s="771"/>
      <c r="V158" s="771"/>
      <c r="W158" s="771"/>
      <c r="X158" s="771"/>
      <c r="Y158" s="771"/>
      <c r="Z158" s="771"/>
      <c r="AA158" s="771"/>
      <c r="AB158" s="771"/>
      <c r="AC158" s="772"/>
    </row>
    <row r="159" spans="2:29" ht="59.25" customHeight="1">
      <c r="B159" s="403" t="s">
        <v>41</v>
      </c>
      <c r="C159" s="385" t="s">
        <v>3</v>
      </c>
      <c r="D159" s="387"/>
      <c r="E159" s="388"/>
      <c r="F159" s="385">
        <v>1</v>
      </c>
      <c r="G159" s="387">
        <v>2</v>
      </c>
      <c r="H159" s="387">
        <v>1</v>
      </c>
      <c r="I159" s="386">
        <f>H159+G159+F159</f>
        <v>4</v>
      </c>
      <c r="J159" s="385">
        <f>IF($I159&gt;0,(IF($I159&lt;4,"X",""))," ")</f>
      </c>
      <c r="K159" s="384" t="str">
        <f>IF($I159&gt;3,(IF($I159&lt;6,"X",""))," ")</f>
        <v>X</v>
      </c>
      <c r="L159" s="384" t="str">
        <f>IF($I159&gt;5,(IF($I159&lt;8,"X",""))," ")</f>
        <v> </v>
      </c>
      <c r="M159" s="383" t="str">
        <f>IF($I159&gt;7,(IF($I159&lt;12,"X",""))," ")</f>
        <v> </v>
      </c>
      <c r="N159" s="462" t="s">
        <v>451</v>
      </c>
      <c r="O159" s="206" t="s">
        <v>3</v>
      </c>
      <c r="P159" s="162"/>
      <c r="Q159" s="162" t="s">
        <v>3</v>
      </c>
      <c r="R159" s="162"/>
      <c r="S159" s="162"/>
      <c r="T159" s="162"/>
      <c r="U159" s="324"/>
      <c r="V159" s="274">
        <v>1</v>
      </c>
      <c r="W159" s="272">
        <v>2</v>
      </c>
      <c r="X159" s="272">
        <v>1</v>
      </c>
      <c r="Y159" s="275">
        <f>SUM(V159:X159)</f>
        <v>4</v>
      </c>
      <c r="Z159" s="274"/>
      <c r="AA159" s="272" t="s">
        <v>3</v>
      </c>
      <c r="AB159" s="272"/>
      <c r="AC159" s="275"/>
    </row>
    <row r="160" spans="2:29" ht="59.25" customHeight="1">
      <c r="B160" s="403" t="s">
        <v>328</v>
      </c>
      <c r="C160" s="385" t="s">
        <v>3</v>
      </c>
      <c r="D160" s="387"/>
      <c r="E160" s="388"/>
      <c r="F160" s="385">
        <v>1</v>
      </c>
      <c r="G160" s="387">
        <v>2</v>
      </c>
      <c r="H160" s="387">
        <v>1</v>
      </c>
      <c r="I160" s="386">
        <f>H160+G160+F160</f>
        <v>4</v>
      </c>
      <c r="J160" s="385">
        <f>IF($I160&gt;0,(IF($I160&lt;4,"X",""))," ")</f>
      </c>
      <c r="K160" s="384" t="str">
        <f>IF($I160&gt;3,(IF($I160&lt;6,"X",""))," ")</f>
        <v>X</v>
      </c>
      <c r="L160" s="384" t="str">
        <f>IF($I160&gt;5,(IF($I160&lt;8,"X",""))," ")</f>
        <v> </v>
      </c>
      <c r="M160" s="383" t="str">
        <f>IF($I160&gt;7,(IF($I160&lt;12,"X",""))," ")</f>
        <v> </v>
      </c>
      <c r="N160" s="462" t="s">
        <v>375</v>
      </c>
      <c r="O160" s="250" t="s">
        <v>3</v>
      </c>
      <c r="P160" s="205"/>
      <c r="Q160" s="205" t="s">
        <v>3</v>
      </c>
      <c r="R160" s="205"/>
      <c r="S160" s="205"/>
      <c r="T160" s="205"/>
      <c r="U160" s="249"/>
      <c r="V160" s="233">
        <v>1</v>
      </c>
      <c r="W160" s="231">
        <v>2</v>
      </c>
      <c r="X160" s="231">
        <v>1</v>
      </c>
      <c r="Y160" s="232">
        <f>SUM(V160:X160)</f>
        <v>4</v>
      </c>
      <c r="Z160" s="233"/>
      <c r="AA160" s="231" t="s">
        <v>3</v>
      </c>
      <c r="AB160" s="231"/>
      <c r="AC160" s="232"/>
    </row>
    <row r="161" spans="2:29" ht="59.25" customHeight="1">
      <c r="B161" s="403" t="s">
        <v>225</v>
      </c>
      <c r="C161" s="385" t="s">
        <v>3</v>
      </c>
      <c r="D161" s="387"/>
      <c r="E161" s="388"/>
      <c r="F161" s="385">
        <v>1</v>
      </c>
      <c r="G161" s="387">
        <v>2</v>
      </c>
      <c r="H161" s="387">
        <v>1</v>
      </c>
      <c r="I161" s="386">
        <f>H161+G161+F161</f>
        <v>4</v>
      </c>
      <c r="J161" s="385">
        <f>IF($I161&gt;0,(IF($I161&lt;4,"X",""))," ")</f>
      </c>
      <c r="K161" s="384" t="str">
        <f>IF($I161&gt;3,(IF($I161&lt;6,"X",""))," ")</f>
        <v>X</v>
      </c>
      <c r="L161" s="384" t="str">
        <f>IF($I161&gt;5,(IF($I161&lt;8,"X",""))," ")</f>
        <v> </v>
      </c>
      <c r="M161" s="383" t="str">
        <f>IF($I161&gt;7,(IF($I161&lt;12,"X",""))," ")</f>
        <v> </v>
      </c>
      <c r="N161" s="462" t="s">
        <v>376</v>
      </c>
      <c r="O161" s="250" t="s">
        <v>3</v>
      </c>
      <c r="P161" s="205"/>
      <c r="Q161" s="205" t="s">
        <v>3</v>
      </c>
      <c r="R161" s="205"/>
      <c r="S161" s="205"/>
      <c r="T161" s="205"/>
      <c r="U161" s="249"/>
      <c r="V161" s="233">
        <v>1</v>
      </c>
      <c r="W161" s="231">
        <v>2</v>
      </c>
      <c r="X161" s="231">
        <v>1</v>
      </c>
      <c r="Y161" s="232">
        <f>SUM(V161:X161)</f>
        <v>4</v>
      </c>
      <c r="Z161" s="233"/>
      <c r="AA161" s="231" t="s">
        <v>3</v>
      </c>
      <c r="AB161" s="231"/>
      <c r="AC161" s="232"/>
    </row>
    <row r="162" spans="2:29" ht="35.25" customHeight="1" thickBot="1">
      <c r="B162" s="413" t="s">
        <v>276</v>
      </c>
      <c r="C162" s="371"/>
      <c r="D162" s="357"/>
      <c r="E162" s="412" t="s">
        <v>3</v>
      </c>
      <c r="F162" s="371"/>
      <c r="G162" s="357"/>
      <c r="H162" s="357"/>
      <c r="I162" s="411"/>
      <c r="J162" s="371" t="str">
        <f>IF($I162&gt;0,(IF($I162&lt;4,"X",""))," ")</f>
        <v> </v>
      </c>
      <c r="K162" s="370" t="str">
        <f>IF($I162&gt;3,(IF($I162&lt;6,"X",""))," ")</f>
        <v> </v>
      </c>
      <c r="L162" s="370" t="str">
        <f>IF($I162&gt;5,(IF($I162&lt;8,"X",""))," ")</f>
        <v> </v>
      </c>
      <c r="M162" s="369" t="str">
        <f>IF($I162&gt;7,(IF($I162&lt;12,"X",""))," ")</f>
        <v> </v>
      </c>
      <c r="N162" s="469"/>
      <c r="O162" s="207"/>
      <c r="P162" s="165"/>
      <c r="Q162" s="165"/>
      <c r="R162" s="165"/>
      <c r="S162" s="165"/>
      <c r="T162" s="165"/>
      <c r="U162" s="284"/>
      <c r="V162" s="237"/>
      <c r="W162" s="235"/>
      <c r="X162" s="235"/>
      <c r="Y162" s="236"/>
      <c r="Z162" s="237"/>
      <c r="AA162" s="235"/>
      <c r="AB162" s="235"/>
      <c r="AC162" s="236"/>
    </row>
    <row r="163" spans="2:29" ht="21.75" customHeight="1" thickBot="1">
      <c r="B163" s="108"/>
      <c r="C163" s="108"/>
      <c r="D163" s="108"/>
      <c r="E163" s="108"/>
      <c r="F163" s="108"/>
      <c r="G163" s="108"/>
      <c r="H163" s="773" t="s">
        <v>22</v>
      </c>
      <c r="I163" s="775"/>
      <c r="J163" s="368"/>
      <c r="K163" s="350" t="s">
        <v>3</v>
      </c>
      <c r="L163" s="367"/>
      <c r="M163" s="352"/>
      <c r="N163" s="348"/>
      <c r="X163" s="773" t="s">
        <v>22</v>
      </c>
      <c r="Y163" s="775"/>
      <c r="Z163" s="368"/>
      <c r="AA163" s="350" t="s">
        <v>3</v>
      </c>
      <c r="AB163" s="367"/>
      <c r="AC163" s="352"/>
    </row>
    <row r="164" spans="2:14" ht="21.75" customHeight="1" thickBot="1">
      <c r="B164" s="108"/>
      <c r="C164" s="108"/>
      <c r="D164" s="108"/>
      <c r="E164" s="108"/>
      <c r="F164" s="108"/>
      <c r="G164" s="108"/>
      <c r="H164" s="110"/>
      <c r="I164" s="110"/>
      <c r="J164" s="105"/>
      <c r="K164" s="105"/>
      <c r="L164" s="105"/>
      <c r="M164" s="105"/>
      <c r="N164" s="348"/>
    </row>
    <row r="165" spans="6:29" ht="26.25" customHeight="1" thickBot="1">
      <c r="F165" s="788" t="s">
        <v>14</v>
      </c>
      <c r="G165" s="789"/>
      <c r="H165" s="789"/>
      <c r="I165" s="790"/>
      <c r="J165" s="788" t="s">
        <v>15</v>
      </c>
      <c r="K165" s="789"/>
      <c r="L165" s="789"/>
      <c r="M165" s="790"/>
      <c r="O165" s="784" t="s">
        <v>168</v>
      </c>
      <c r="P165" s="785"/>
      <c r="Q165" s="785"/>
      <c r="R165" s="785"/>
      <c r="S165" s="785"/>
      <c r="T165" s="785"/>
      <c r="U165" s="785"/>
      <c r="V165" s="741" t="s">
        <v>262</v>
      </c>
      <c r="W165" s="742"/>
      <c r="X165" s="742"/>
      <c r="Y165" s="743"/>
      <c r="Z165" s="741" t="s">
        <v>15</v>
      </c>
      <c r="AA165" s="742"/>
      <c r="AB165" s="742"/>
      <c r="AC165" s="743"/>
    </row>
    <row r="166" spans="2:29" ht="44.25" customHeight="1" thickBot="1">
      <c r="B166" s="111" t="s">
        <v>16</v>
      </c>
      <c r="C166" s="113" t="s">
        <v>13</v>
      </c>
      <c r="D166" s="115" t="s">
        <v>12</v>
      </c>
      <c r="E166" s="114" t="s">
        <v>11</v>
      </c>
      <c r="F166" s="113" t="s">
        <v>20</v>
      </c>
      <c r="G166" s="115" t="s">
        <v>10</v>
      </c>
      <c r="H166" s="112" t="s">
        <v>9</v>
      </c>
      <c r="I166" s="114" t="s">
        <v>19</v>
      </c>
      <c r="J166" s="113" t="s">
        <v>4</v>
      </c>
      <c r="K166" s="115" t="s">
        <v>5</v>
      </c>
      <c r="L166" s="115" t="s">
        <v>6</v>
      </c>
      <c r="M166" s="114" t="s">
        <v>7</v>
      </c>
      <c r="N166" s="111" t="s">
        <v>8</v>
      </c>
      <c r="O166" s="487" t="s">
        <v>205</v>
      </c>
      <c r="P166" s="488" t="s">
        <v>162</v>
      </c>
      <c r="Q166" s="488" t="s">
        <v>343</v>
      </c>
      <c r="R166" s="489" t="s">
        <v>164</v>
      </c>
      <c r="S166" s="489" t="s">
        <v>165</v>
      </c>
      <c r="T166" s="489" t="s">
        <v>166</v>
      </c>
      <c r="U166" s="488" t="s">
        <v>167</v>
      </c>
      <c r="V166" s="5" t="s">
        <v>20</v>
      </c>
      <c r="W166" s="6" t="s">
        <v>10</v>
      </c>
      <c r="X166" s="8" t="s">
        <v>9</v>
      </c>
      <c r="Y166" s="7" t="s">
        <v>19</v>
      </c>
      <c r="Z166" s="5" t="s">
        <v>4</v>
      </c>
      <c r="AA166" s="6" t="s">
        <v>5</v>
      </c>
      <c r="AB166" s="6" t="s">
        <v>6</v>
      </c>
      <c r="AC166" s="7" t="s">
        <v>7</v>
      </c>
    </row>
    <row r="167" spans="2:29" ht="21.75" customHeight="1" thickBot="1">
      <c r="B167" s="779" t="s">
        <v>257</v>
      </c>
      <c r="C167" s="780"/>
      <c r="D167" s="780"/>
      <c r="E167" s="780"/>
      <c r="F167" s="780"/>
      <c r="G167" s="780"/>
      <c r="H167" s="780"/>
      <c r="I167" s="780"/>
      <c r="J167" s="780"/>
      <c r="K167" s="780"/>
      <c r="L167" s="780"/>
      <c r="M167" s="780"/>
      <c r="N167" s="780"/>
      <c r="O167" s="771"/>
      <c r="P167" s="771"/>
      <c r="Q167" s="771"/>
      <c r="R167" s="771"/>
      <c r="S167" s="771"/>
      <c r="T167" s="771"/>
      <c r="U167" s="771"/>
      <c r="V167" s="771"/>
      <c r="W167" s="771"/>
      <c r="X167" s="771"/>
      <c r="Y167" s="771"/>
      <c r="Z167" s="771"/>
      <c r="AA167" s="771"/>
      <c r="AB167" s="771"/>
      <c r="AC167" s="772"/>
    </row>
    <row r="168" spans="2:29" ht="41.25" customHeight="1">
      <c r="B168" s="403" t="s">
        <v>43</v>
      </c>
      <c r="C168" s="385" t="s">
        <v>3</v>
      </c>
      <c r="D168" s="387"/>
      <c r="E168" s="388"/>
      <c r="F168" s="385">
        <v>1</v>
      </c>
      <c r="G168" s="387">
        <v>4</v>
      </c>
      <c r="H168" s="387">
        <v>2</v>
      </c>
      <c r="I168" s="386">
        <f>H168+G168+F168</f>
        <v>7</v>
      </c>
      <c r="J168" s="385">
        <f>IF($I168&gt;0,(IF($I168&lt;4,"X",""))," ")</f>
      </c>
      <c r="K168" s="384">
        <f>IF($I168&gt;3,(IF($I168&lt;6,"X",""))," ")</f>
      </c>
      <c r="L168" s="384" t="str">
        <f>IF($I168&gt;5,(IF($I168&lt;8,"X",""))," ")</f>
        <v>X</v>
      </c>
      <c r="M168" s="383" t="str">
        <f>IF($I168&gt;7,(IF($I168&lt;12,"X",""))," ")</f>
        <v> </v>
      </c>
      <c r="N168" s="462" t="s">
        <v>102</v>
      </c>
      <c r="O168" s="206" t="s">
        <v>3</v>
      </c>
      <c r="P168" s="162"/>
      <c r="Q168" s="162" t="s">
        <v>3</v>
      </c>
      <c r="R168" s="162"/>
      <c r="S168" s="162"/>
      <c r="T168" s="162" t="s">
        <v>3</v>
      </c>
      <c r="U168" s="324" t="s">
        <v>3</v>
      </c>
      <c r="V168" s="274">
        <v>1</v>
      </c>
      <c r="W168" s="272">
        <v>2</v>
      </c>
      <c r="X168" s="272">
        <v>1</v>
      </c>
      <c r="Y168" s="275">
        <f>SUM(V168:X168)</f>
        <v>4</v>
      </c>
      <c r="Z168" s="274"/>
      <c r="AA168" s="272" t="s">
        <v>3</v>
      </c>
      <c r="AB168" s="272"/>
      <c r="AC168" s="275"/>
    </row>
    <row r="169" spans="2:29" ht="60" customHeight="1" thickBot="1">
      <c r="B169" s="413" t="s">
        <v>277</v>
      </c>
      <c r="C169" s="371" t="s">
        <v>3</v>
      </c>
      <c r="D169" s="357"/>
      <c r="E169" s="412"/>
      <c r="F169" s="371">
        <v>1</v>
      </c>
      <c r="G169" s="357">
        <v>4</v>
      </c>
      <c r="H169" s="357">
        <v>1</v>
      </c>
      <c r="I169" s="411">
        <f>H169+G169+F169</f>
        <v>6</v>
      </c>
      <c r="J169" s="371">
        <f>IF($I169&gt;0,(IF($I169&lt;4,"X",""))," ")</f>
      </c>
      <c r="K169" s="370">
        <f>IF($I169&gt;3,(IF($I169&lt;6,"X",""))," ")</f>
      </c>
      <c r="L169" s="370" t="str">
        <f>IF($I169&gt;5,(IF($I169&lt;8,"X",""))," ")</f>
        <v>X</v>
      </c>
      <c r="M169" s="369" t="str">
        <f>IF($I169&gt;7,(IF($I169&lt;12,"X",""))," ")</f>
        <v> </v>
      </c>
      <c r="N169" s="469" t="s">
        <v>452</v>
      </c>
      <c r="O169" s="207" t="s">
        <v>3</v>
      </c>
      <c r="P169" s="165"/>
      <c r="Q169" s="165"/>
      <c r="R169" s="165"/>
      <c r="S169" s="165" t="s">
        <v>3</v>
      </c>
      <c r="T169" s="165" t="s">
        <v>3</v>
      </c>
      <c r="U169" s="284"/>
      <c r="V169" s="237">
        <v>1</v>
      </c>
      <c r="W169" s="235">
        <v>2</v>
      </c>
      <c r="X169" s="235">
        <v>1</v>
      </c>
      <c r="Y169" s="236">
        <f>SUM(V169:X169)</f>
        <v>4</v>
      </c>
      <c r="Z169" s="237"/>
      <c r="AA169" s="235" t="s">
        <v>3</v>
      </c>
      <c r="AB169" s="235"/>
      <c r="AC169" s="236"/>
    </row>
    <row r="170" spans="2:29" ht="21.75" customHeight="1" thickBot="1">
      <c r="B170" s="108"/>
      <c r="C170" s="108"/>
      <c r="D170" s="108"/>
      <c r="E170" s="108"/>
      <c r="F170" s="108"/>
      <c r="G170" s="108"/>
      <c r="H170" s="773" t="s">
        <v>22</v>
      </c>
      <c r="I170" s="775"/>
      <c r="J170" s="368"/>
      <c r="K170" s="350"/>
      <c r="L170" s="367" t="s">
        <v>3</v>
      </c>
      <c r="M170" s="352"/>
      <c r="N170" s="348"/>
      <c r="X170" s="773" t="s">
        <v>22</v>
      </c>
      <c r="Y170" s="775"/>
      <c r="Z170" s="368"/>
      <c r="AA170" s="350" t="s">
        <v>3</v>
      </c>
      <c r="AB170" s="367"/>
      <c r="AC170" s="352"/>
    </row>
    <row r="171" spans="2:14" ht="21.75" customHeight="1" thickBot="1">
      <c r="B171" s="108"/>
      <c r="C171" s="108"/>
      <c r="D171" s="108"/>
      <c r="E171" s="108"/>
      <c r="F171" s="108"/>
      <c r="G171" s="108"/>
      <c r="H171" s="110"/>
      <c r="I171" s="110"/>
      <c r="J171" s="105"/>
      <c r="K171" s="105"/>
      <c r="L171" s="105"/>
      <c r="M171" s="105"/>
      <c r="N171" s="348"/>
    </row>
    <row r="172" spans="6:29" ht="26.25" customHeight="1" thickBot="1">
      <c r="F172" s="788" t="s">
        <v>14</v>
      </c>
      <c r="G172" s="789"/>
      <c r="H172" s="789"/>
      <c r="I172" s="790"/>
      <c r="J172" s="788" t="s">
        <v>15</v>
      </c>
      <c r="K172" s="789"/>
      <c r="L172" s="789"/>
      <c r="M172" s="790"/>
      <c r="O172" s="784" t="s">
        <v>168</v>
      </c>
      <c r="P172" s="785"/>
      <c r="Q172" s="785"/>
      <c r="R172" s="785"/>
      <c r="S172" s="785"/>
      <c r="T172" s="785"/>
      <c r="U172" s="785"/>
      <c r="V172" s="741" t="s">
        <v>262</v>
      </c>
      <c r="W172" s="742"/>
      <c r="X172" s="742"/>
      <c r="Y172" s="743"/>
      <c r="Z172" s="741" t="s">
        <v>15</v>
      </c>
      <c r="AA172" s="742"/>
      <c r="AB172" s="742"/>
      <c r="AC172" s="743"/>
    </row>
    <row r="173" spans="2:29" ht="44.25" customHeight="1" thickBot="1">
      <c r="B173" s="111" t="s">
        <v>16</v>
      </c>
      <c r="C173" s="113" t="s">
        <v>13</v>
      </c>
      <c r="D173" s="115" t="s">
        <v>12</v>
      </c>
      <c r="E173" s="114" t="s">
        <v>11</v>
      </c>
      <c r="F173" s="113" t="s">
        <v>20</v>
      </c>
      <c r="G173" s="115" t="s">
        <v>10</v>
      </c>
      <c r="H173" s="112" t="s">
        <v>9</v>
      </c>
      <c r="I173" s="114" t="s">
        <v>19</v>
      </c>
      <c r="J173" s="113" t="s">
        <v>4</v>
      </c>
      <c r="K173" s="115" t="s">
        <v>5</v>
      </c>
      <c r="L173" s="115" t="s">
        <v>6</v>
      </c>
      <c r="M173" s="114" t="s">
        <v>7</v>
      </c>
      <c r="N173" s="111" t="s">
        <v>8</v>
      </c>
      <c r="O173" s="487" t="s">
        <v>205</v>
      </c>
      <c r="P173" s="488" t="s">
        <v>162</v>
      </c>
      <c r="Q173" s="488" t="s">
        <v>343</v>
      </c>
      <c r="R173" s="489" t="s">
        <v>164</v>
      </c>
      <c r="S173" s="489" t="s">
        <v>165</v>
      </c>
      <c r="T173" s="489" t="s">
        <v>166</v>
      </c>
      <c r="U173" s="488" t="s">
        <v>167</v>
      </c>
      <c r="V173" s="5" t="s">
        <v>20</v>
      </c>
      <c r="W173" s="6" t="s">
        <v>10</v>
      </c>
      <c r="X173" s="8" t="s">
        <v>9</v>
      </c>
      <c r="Y173" s="7" t="s">
        <v>19</v>
      </c>
      <c r="Z173" s="5" t="s">
        <v>4</v>
      </c>
      <c r="AA173" s="6" t="s">
        <v>5</v>
      </c>
      <c r="AB173" s="6" t="s">
        <v>6</v>
      </c>
      <c r="AC173" s="7" t="s">
        <v>7</v>
      </c>
    </row>
    <row r="174" spans="2:29" ht="21.75" customHeight="1" thickBot="1">
      <c r="B174" s="779" t="s">
        <v>258</v>
      </c>
      <c r="C174" s="780"/>
      <c r="D174" s="780"/>
      <c r="E174" s="780"/>
      <c r="F174" s="780"/>
      <c r="G174" s="780"/>
      <c r="H174" s="780"/>
      <c r="I174" s="780"/>
      <c r="J174" s="780"/>
      <c r="K174" s="780"/>
      <c r="L174" s="780"/>
      <c r="M174" s="780"/>
      <c r="N174" s="780"/>
      <c r="O174" s="771"/>
      <c r="P174" s="771"/>
      <c r="Q174" s="771"/>
      <c r="R174" s="771"/>
      <c r="S174" s="771"/>
      <c r="T174" s="771"/>
      <c r="U174" s="771"/>
      <c r="V174" s="771"/>
      <c r="W174" s="771"/>
      <c r="X174" s="771"/>
      <c r="Y174" s="771"/>
      <c r="Z174" s="771"/>
      <c r="AA174" s="771"/>
      <c r="AB174" s="771"/>
      <c r="AC174" s="772"/>
    </row>
    <row r="175" spans="2:29" ht="21.75" customHeight="1">
      <c r="B175" s="381" t="s">
        <v>45</v>
      </c>
      <c r="C175" s="385"/>
      <c r="D175" s="387"/>
      <c r="E175" s="388" t="s">
        <v>3</v>
      </c>
      <c r="F175" s="385"/>
      <c r="G175" s="387"/>
      <c r="H175" s="387"/>
      <c r="I175" s="386"/>
      <c r="J175" s="385" t="str">
        <f>IF($I175&gt;0,(IF($I175&lt;4,"X",""))," ")</f>
        <v> </v>
      </c>
      <c r="K175" s="384" t="str">
        <f>IF($I175&gt;3,(IF($I175&lt;6,"X",""))," ")</f>
        <v> </v>
      </c>
      <c r="L175" s="384" t="str">
        <f>IF($I175&gt;5,(IF($I175&lt;8,"X",""))," ")</f>
        <v> </v>
      </c>
      <c r="M175" s="383" t="str">
        <f>IF($I175&gt;7,(IF($I175&lt;12,"X",""))," ")</f>
        <v> </v>
      </c>
      <c r="N175" s="467"/>
      <c r="O175" s="206"/>
      <c r="P175" s="162"/>
      <c r="Q175" s="162"/>
      <c r="R175" s="162"/>
      <c r="S175" s="162"/>
      <c r="T175" s="162"/>
      <c r="U175" s="324"/>
      <c r="V175" s="274"/>
      <c r="W175" s="272"/>
      <c r="X175" s="272"/>
      <c r="Y175" s="275"/>
      <c r="Z175" s="274"/>
      <c r="AA175" s="272"/>
      <c r="AB175" s="272"/>
      <c r="AC175" s="275"/>
    </row>
    <row r="176" spans="1:29" s="404" customFormat="1" ht="74.25" customHeight="1" thickBot="1">
      <c r="A176" s="410"/>
      <c r="B176" s="405" t="s">
        <v>377</v>
      </c>
      <c r="C176" s="408" t="s">
        <v>3</v>
      </c>
      <c r="D176" s="358"/>
      <c r="E176" s="409"/>
      <c r="F176" s="408">
        <v>1</v>
      </c>
      <c r="G176" s="358">
        <v>4</v>
      </c>
      <c r="H176" s="358">
        <v>2</v>
      </c>
      <c r="I176" s="409">
        <f>H176+G176+F176</f>
        <v>7</v>
      </c>
      <c r="J176" s="408">
        <f>IF($I176&gt;0,(IF($I176&lt;4,"X",""))," ")</f>
      </c>
      <c r="K176" s="407">
        <f>IF($I176&gt;3,(IF($I176&lt;6,"X",""))," ")</f>
      </c>
      <c r="L176" s="407" t="str">
        <f>IF($I176&gt;5,(IF($I176&lt;8,"X",""))," ")</f>
        <v>X</v>
      </c>
      <c r="M176" s="406" t="str">
        <f>IF($I176&gt;7,(IF($I176&lt;12,"X",""))," ")</f>
        <v> </v>
      </c>
      <c r="N176" s="470" t="s">
        <v>378</v>
      </c>
      <c r="O176" s="207" t="s">
        <v>3</v>
      </c>
      <c r="P176" s="165"/>
      <c r="Q176" s="165" t="s">
        <v>3</v>
      </c>
      <c r="R176" s="165"/>
      <c r="S176" s="165"/>
      <c r="T176" s="165"/>
      <c r="U176" s="284"/>
      <c r="V176" s="237">
        <v>1</v>
      </c>
      <c r="W176" s="235">
        <v>4</v>
      </c>
      <c r="X176" s="235">
        <v>1</v>
      </c>
      <c r="Y176" s="236">
        <f>SUM(V176:X176)</f>
        <v>6</v>
      </c>
      <c r="Z176" s="237"/>
      <c r="AA176" s="235"/>
      <c r="AB176" s="235" t="s">
        <v>3</v>
      </c>
      <c r="AC176" s="236"/>
    </row>
    <row r="177" spans="1:32" s="102" customFormat="1" ht="21.75" customHeight="1" thickBot="1">
      <c r="A177" s="101"/>
      <c r="B177" s="108"/>
      <c r="C177" s="108"/>
      <c r="D177" s="108"/>
      <c r="E177" s="108"/>
      <c r="F177" s="108"/>
      <c r="G177" s="108"/>
      <c r="H177" s="773" t="s">
        <v>22</v>
      </c>
      <c r="I177" s="775"/>
      <c r="J177" s="368"/>
      <c r="K177" s="350"/>
      <c r="L177" s="367" t="s">
        <v>3</v>
      </c>
      <c r="M177" s="352"/>
      <c r="N177" s="348"/>
      <c r="O177" s="478"/>
      <c r="P177" s="478"/>
      <c r="Q177" s="478"/>
      <c r="R177" s="478"/>
      <c r="S177" s="478"/>
      <c r="T177" s="478"/>
      <c r="U177" s="478"/>
      <c r="V177" s="13"/>
      <c r="W177" s="13"/>
      <c r="X177" s="773" t="s">
        <v>22</v>
      </c>
      <c r="Y177" s="775"/>
      <c r="Z177" s="368"/>
      <c r="AA177" s="350"/>
      <c r="AB177" s="367" t="s">
        <v>3</v>
      </c>
      <c r="AC177" s="352"/>
      <c r="AD177" s="101"/>
      <c r="AE177" s="101"/>
      <c r="AF177" s="101"/>
    </row>
    <row r="178" spans="2:14" ht="21.75" customHeight="1" thickBot="1">
      <c r="B178" s="108"/>
      <c r="C178" s="108"/>
      <c r="D178" s="108"/>
      <c r="E178" s="108"/>
      <c r="F178" s="108"/>
      <c r="G178" s="108"/>
      <c r="H178" s="110"/>
      <c r="I178" s="110"/>
      <c r="J178" s="105"/>
      <c r="K178" s="105"/>
      <c r="L178" s="105"/>
      <c r="M178" s="105"/>
      <c r="N178" s="348"/>
    </row>
    <row r="179" spans="6:29" ht="26.25" customHeight="1" thickBot="1">
      <c r="F179" s="788" t="s">
        <v>14</v>
      </c>
      <c r="G179" s="789"/>
      <c r="H179" s="789"/>
      <c r="I179" s="790"/>
      <c r="J179" s="788" t="s">
        <v>15</v>
      </c>
      <c r="K179" s="789"/>
      <c r="L179" s="789"/>
      <c r="M179" s="790"/>
      <c r="O179" s="784" t="s">
        <v>168</v>
      </c>
      <c r="P179" s="785"/>
      <c r="Q179" s="785"/>
      <c r="R179" s="785"/>
      <c r="S179" s="785"/>
      <c r="T179" s="785"/>
      <c r="U179" s="785"/>
      <c r="V179" s="741" t="s">
        <v>262</v>
      </c>
      <c r="W179" s="742"/>
      <c r="X179" s="742"/>
      <c r="Y179" s="743"/>
      <c r="Z179" s="741" t="s">
        <v>15</v>
      </c>
      <c r="AA179" s="742"/>
      <c r="AB179" s="742"/>
      <c r="AC179" s="743"/>
    </row>
    <row r="180" spans="2:29" ht="44.25" customHeight="1" thickBot="1">
      <c r="B180" s="111" t="s">
        <v>16</v>
      </c>
      <c r="C180" s="113" t="s">
        <v>13</v>
      </c>
      <c r="D180" s="115" t="s">
        <v>12</v>
      </c>
      <c r="E180" s="114" t="s">
        <v>11</v>
      </c>
      <c r="F180" s="113" t="s">
        <v>20</v>
      </c>
      <c r="G180" s="115" t="s">
        <v>10</v>
      </c>
      <c r="H180" s="112" t="s">
        <v>9</v>
      </c>
      <c r="I180" s="114" t="s">
        <v>19</v>
      </c>
      <c r="J180" s="113" t="s">
        <v>4</v>
      </c>
      <c r="K180" s="115" t="s">
        <v>5</v>
      </c>
      <c r="L180" s="115" t="s">
        <v>6</v>
      </c>
      <c r="M180" s="114" t="s">
        <v>7</v>
      </c>
      <c r="N180" s="111" t="s">
        <v>8</v>
      </c>
      <c r="O180" s="487" t="s">
        <v>205</v>
      </c>
      <c r="P180" s="488" t="s">
        <v>162</v>
      </c>
      <c r="Q180" s="488" t="s">
        <v>343</v>
      </c>
      <c r="R180" s="489" t="s">
        <v>164</v>
      </c>
      <c r="S180" s="489" t="s">
        <v>165</v>
      </c>
      <c r="T180" s="489" t="s">
        <v>166</v>
      </c>
      <c r="U180" s="488" t="s">
        <v>167</v>
      </c>
      <c r="V180" s="5" t="s">
        <v>20</v>
      </c>
      <c r="W180" s="6" t="s">
        <v>10</v>
      </c>
      <c r="X180" s="8" t="s">
        <v>9</v>
      </c>
      <c r="Y180" s="7" t="s">
        <v>19</v>
      </c>
      <c r="Z180" s="5" t="s">
        <v>4</v>
      </c>
      <c r="AA180" s="6" t="s">
        <v>5</v>
      </c>
      <c r="AB180" s="6" t="s">
        <v>6</v>
      </c>
      <c r="AC180" s="7" t="s">
        <v>7</v>
      </c>
    </row>
    <row r="181" spans="2:29" ht="21.75" customHeight="1" thickBot="1">
      <c r="B181" s="779" t="s">
        <v>291</v>
      </c>
      <c r="C181" s="780"/>
      <c r="D181" s="780"/>
      <c r="E181" s="780"/>
      <c r="F181" s="780"/>
      <c r="G181" s="780"/>
      <c r="H181" s="780"/>
      <c r="I181" s="780"/>
      <c r="J181" s="780"/>
      <c r="K181" s="780"/>
      <c r="L181" s="780"/>
      <c r="M181" s="780"/>
      <c r="N181" s="780"/>
      <c r="O181" s="771"/>
      <c r="P181" s="771"/>
      <c r="Q181" s="771"/>
      <c r="R181" s="771"/>
      <c r="S181" s="771"/>
      <c r="T181" s="771"/>
      <c r="U181" s="771"/>
      <c r="V181" s="771"/>
      <c r="W181" s="771"/>
      <c r="X181" s="771"/>
      <c r="Y181" s="771"/>
      <c r="Z181" s="771"/>
      <c r="AA181" s="771"/>
      <c r="AB181" s="771"/>
      <c r="AC181" s="772"/>
    </row>
    <row r="182" spans="2:29" ht="70.5" customHeight="1">
      <c r="B182" s="403" t="s">
        <v>47</v>
      </c>
      <c r="C182" s="385" t="s">
        <v>3</v>
      </c>
      <c r="D182" s="387"/>
      <c r="E182" s="388"/>
      <c r="F182" s="385">
        <v>2</v>
      </c>
      <c r="G182" s="387">
        <v>2</v>
      </c>
      <c r="H182" s="387">
        <v>1</v>
      </c>
      <c r="I182" s="386">
        <f aca="true" t="shared" si="46" ref="I182:I187">H182+G182+F182</f>
        <v>5</v>
      </c>
      <c r="J182" s="385">
        <f>IF($I182&gt;0,(IF($I182&lt;4,"X",""))," ")</f>
      </c>
      <c r="K182" s="384" t="str">
        <f aca="true" t="shared" si="47" ref="K182:K187">IF($I182&gt;3,(IF($I182&lt;6,"X",""))," ")</f>
        <v>X</v>
      </c>
      <c r="L182" s="384" t="str">
        <f aca="true" t="shared" si="48" ref="L182:L187">IF($I182&gt;5,(IF($I182&lt;8,"X",""))," ")</f>
        <v> </v>
      </c>
      <c r="M182" s="383" t="str">
        <f aca="true" t="shared" si="49" ref="M182:M187">IF($I182&gt;7,(IF($I182&lt;12,"X",""))," ")</f>
        <v> </v>
      </c>
      <c r="N182" s="462" t="s">
        <v>379</v>
      </c>
      <c r="O182" s="206" t="s">
        <v>3</v>
      </c>
      <c r="P182" s="162"/>
      <c r="Q182" s="162" t="s">
        <v>3</v>
      </c>
      <c r="R182" s="162"/>
      <c r="S182" s="162"/>
      <c r="T182" s="162" t="s">
        <v>3</v>
      </c>
      <c r="U182" s="324"/>
      <c r="V182" s="274">
        <v>1</v>
      </c>
      <c r="W182" s="272">
        <v>2</v>
      </c>
      <c r="X182" s="272">
        <v>1</v>
      </c>
      <c r="Y182" s="275">
        <f aca="true" t="shared" si="50" ref="Y182:Y187">SUM(V182:X182)</f>
        <v>4</v>
      </c>
      <c r="Z182" s="274"/>
      <c r="AA182" s="272" t="s">
        <v>3</v>
      </c>
      <c r="AB182" s="272"/>
      <c r="AC182" s="275"/>
    </row>
    <row r="183" spans="2:29" ht="67.5" customHeight="1">
      <c r="B183" s="402" t="s">
        <v>327</v>
      </c>
      <c r="C183" s="336" t="s">
        <v>3</v>
      </c>
      <c r="D183" s="327"/>
      <c r="E183" s="395"/>
      <c r="F183" s="336">
        <v>1</v>
      </c>
      <c r="G183" s="327">
        <v>4</v>
      </c>
      <c r="H183" s="327">
        <v>1</v>
      </c>
      <c r="I183" s="339">
        <f t="shared" si="46"/>
        <v>6</v>
      </c>
      <c r="J183" s="385">
        <f>IF($I183&gt;0,(IF($I183&lt;4,"X",""))," ")</f>
      </c>
      <c r="K183" s="384">
        <f t="shared" si="47"/>
      </c>
      <c r="L183" s="384" t="str">
        <f t="shared" si="48"/>
        <v>X</v>
      </c>
      <c r="M183" s="383" t="str">
        <f t="shared" si="49"/>
        <v> </v>
      </c>
      <c r="N183" s="365" t="s">
        <v>453</v>
      </c>
      <c r="O183" s="250" t="s">
        <v>3</v>
      </c>
      <c r="P183" s="205"/>
      <c r="Q183" s="205" t="s">
        <v>3</v>
      </c>
      <c r="R183" s="205"/>
      <c r="S183" s="205"/>
      <c r="T183" s="205" t="s">
        <v>3</v>
      </c>
      <c r="U183" s="249"/>
      <c r="V183" s="233">
        <v>1</v>
      </c>
      <c r="W183" s="231">
        <v>1</v>
      </c>
      <c r="X183" s="231">
        <v>1</v>
      </c>
      <c r="Y183" s="232">
        <f t="shared" si="50"/>
        <v>3</v>
      </c>
      <c r="Z183" s="233" t="s">
        <v>3</v>
      </c>
      <c r="AA183" s="231"/>
      <c r="AB183" s="231"/>
      <c r="AC183" s="232"/>
    </row>
    <row r="184" spans="2:29" ht="50.25" customHeight="1">
      <c r="B184" s="402" t="s">
        <v>326</v>
      </c>
      <c r="C184" s="336" t="s">
        <v>3</v>
      </c>
      <c r="D184" s="327"/>
      <c r="E184" s="395"/>
      <c r="F184" s="336">
        <v>1</v>
      </c>
      <c r="G184" s="327">
        <v>2</v>
      </c>
      <c r="H184" s="327">
        <v>2</v>
      </c>
      <c r="I184" s="339">
        <f t="shared" si="46"/>
        <v>5</v>
      </c>
      <c r="J184" s="385"/>
      <c r="K184" s="384" t="str">
        <f t="shared" si="47"/>
        <v>X</v>
      </c>
      <c r="L184" s="384" t="str">
        <f t="shared" si="48"/>
        <v> </v>
      </c>
      <c r="M184" s="383" t="str">
        <f t="shared" si="49"/>
        <v> </v>
      </c>
      <c r="N184" s="365" t="s">
        <v>454</v>
      </c>
      <c r="O184" s="250" t="s">
        <v>3</v>
      </c>
      <c r="P184" s="205"/>
      <c r="Q184" s="205" t="s">
        <v>3</v>
      </c>
      <c r="R184" s="205"/>
      <c r="S184" s="205"/>
      <c r="T184" s="205" t="s">
        <v>3</v>
      </c>
      <c r="U184" s="249"/>
      <c r="V184" s="233">
        <v>1</v>
      </c>
      <c r="W184" s="231">
        <v>2</v>
      </c>
      <c r="X184" s="231">
        <v>1</v>
      </c>
      <c r="Y184" s="232">
        <f t="shared" si="50"/>
        <v>4</v>
      </c>
      <c r="Z184" s="233"/>
      <c r="AA184" s="231" t="s">
        <v>3</v>
      </c>
      <c r="AB184" s="231"/>
      <c r="AC184" s="232"/>
    </row>
    <row r="185" spans="2:29" ht="50.25" customHeight="1">
      <c r="B185" s="402" t="s">
        <v>325</v>
      </c>
      <c r="C185" s="336" t="s">
        <v>3</v>
      </c>
      <c r="D185" s="327"/>
      <c r="E185" s="395"/>
      <c r="F185" s="336">
        <v>1</v>
      </c>
      <c r="G185" s="327">
        <v>2</v>
      </c>
      <c r="H185" s="327">
        <v>2</v>
      </c>
      <c r="I185" s="339">
        <f t="shared" si="46"/>
        <v>5</v>
      </c>
      <c r="J185" s="385"/>
      <c r="K185" s="384" t="str">
        <f t="shared" si="47"/>
        <v>X</v>
      </c>
      <c r="L185" s="384" t="str">
        <f t="shared" si="48"/>
        <v> </v>
      </c>
      <c r="M185" s="383" t="str">
        <f t="shared" si="49"/>
        <v> </v>
      </c>
      <c r="N185" s="466" t="s">
        <v>380</v>
      </c>
      <c r="O185" s="250" t="s">
        <v>3</v>
      </c>
      <c r="P185" s="205"/>
      <c r="Q185" s="205" t="s">
        <v>3</v>
      </c>
      <c r="R185" s="205"/>
      <c r="S185" s="205"/>
      <c r="T185" s="205" t="s">
        <v>3</v>
      </c>
      <c r="U185" s="249"/>
      <c r="V185" s="233">
        <v>1</v>
      </c>
      <c r="W185" s="231">
        <v>2</v>
      </c>
      <c r="X185" s="231">
        <v>1</v>
      </c>
      <c r="Y185" s="232">
        <f t="shared" si="50"/>
        <v>4</v>
      </c>
      <c r="Z185" s="233"/>
      <c r="AA185" s="231" t="s">
        <v>3</v>
      </c>
      <c r="AB185" s="231"/>
      <c r="AC185" s="232"/>
    </row>
    <row r="186" spans="2:29" ht="50.25" customHeight="1">
      <c r="B186" s="402" t="s">
        <v>324</v>
      </c>
      <c r="C186" s="336" t="s">
        <v>3</v>
      </c>
      <c r="D186" s="327"/>
      <c r="E186" s="395"/>
      <c r="F186" s="336">
        <v>1</v>
      </c>
      <c r="G186" s="327">
        <v>2</v>
      </c>
      <c r="H186" s="327">
        <v>2</v>
      </c>
      <c r="I186" s="339">
        <f t="shared" si="46"/>
        <v>5</v>
      </c>
      <c r="J186" s="385"/>
      <c r="K186" s="384" t="str">
        <f t="shared" si="47"/>
        <v>X</v>
      </c>
      <c r="L186" s="384" t="str">
        <f t="shared" si="48"/>
        <v> </v>
      </c>
      <c r="M186" s="383" t="str">
        <f t="shared" si="49"/>
        <v> </v>
      </c>
      <c r="N186" s="365" t="s">
        <v>455</v>
      </c>
      <c r="O186" s="250" t="s">
        <v>3</v>
      </c>
      <c r="P186" s="205"/>
      <c r="Q186" s="205" t="s">
        <v>3</v>
      </c>
      <c r="R186" s="205"/>
      <c r="S186" s="205"/>
      <c r="T186" s="205" t="s">
        <v>3</v>
      </c>
      <c r="U186" s="249"/>
      <c r="V186" s="233">
        <v>1</v>
      </c>
      <c r="W186" s="231">
        <v>2</v>
      </c>
      <c r="X186" s="231">
        <v>1</v>
      </c>
      <c r="Y186" s="232">
        <f t="shared" si="50"/>
        <v>4</v>
      </c>
      <c r="Z186" s="233"/>
      <c r="AA186" s="231" t="s">
        <v>3</v>
      </c>
      <c r="AB186" s="231"/>
      <c r="AC186" s="232"/>
    </row>
    <row r="187" spans="2:29" ht="50.25" customHeight="1" thickBot="1">
      <c r="B187" s="390" t="s">
        <v>323</v>
      </c>
      <c r="C187" s="337" t="s">
        <v>3</v>
      </c>
      <c r="D187" s="331"/>
      <c r="E187" s="340"/>
      <c r="F187" s="337">
        <v>1</v>
      </c>
      <c r="G187" s="331">
        <v>2</v>
      </c>
      <c r="H187" s="331">
        <v>1</v>
      </c>
      <c r="I187" s="340">
        <f t="shared" si="46"/>
        <v>4</v>
      </c>
      <c r="J187" s="371">
        <f>IF($I187&gt;0,(IF($I187&lt;4,"X",""))," ")</f>
      </c>
      <c r="K187" s="370" t="str">
        <f t="shared" si="47"/>
        <v>X</v>
      </c>
      <c r="L187" s="370" t="str">
        <f t="shared" si="48"/>
        <v> </v>
      </c>
      <c r="M187" s="369" t="str">
        <f t="shared" si="49"/>
        <v> </v>
      </c>
      <c r="N187" s="473" t="s">
        <v>381</v>
      </c>
      <c r="O187" s="207" t="s">
        <v>3</v>
      </c>
      <c r="P187" s="165"/>
      <c r="Q187" s="165" t="s">
        <v>3</v>
      </c>
      <c r="R187" s="165"/>
      <c r="S187" s="165"/>
      <c r="T187" s="165"/>
      <c r="U187" s="284"/>
      <c r="V187" s="237">
        <v>1</v>
      </c>
      <c r="W187" s="235">
        <v>1</v>
      </c>
      <c r="X187" s="235">
        <v>1</v>
      </c>
      <c r="Y187" s="236">
        <f t="shared" si="50"/>
        <v>3</v>
      </c>
      <c r="Z187" s="237" t="s">
        <v>3</v>
      </c>
      <c r="AA187" s="235"/>
      <c r="AB187" s="235"/>
      <c r="AC187" s="236"/>
    </row>
    <row r="188" spans="2:29" ht="21.75" customHeight="1" thickBot="1">
      <c r="B188" s="108"/>
      <c r="C188" s="108"/>
      <c r="D188" s="108"/>
      <c r="E188" s="108"/>
      <c r="F188" s="108"/>
      <c r="G188" s="108"/>
      <c r="H188" s="773" t="s">
        <v>22</v>
      </c>
      <c r="I188" s="775"/>
      <c r="J188" s="368"/>
      <c r="K188" s="350"/>
      <c r="L188" s="367" t="s">
        <v>3</v>
      </c>
      <c r="M188" s="352"/>
      <c r="N188" s="348"/>
      <c r="X188" s="773" t="s">
        <v>22</v>
      </c>
      <c r="Y188" s="775"/>
      <c r="Z188" s="368"/>
      <c r="AA188" s="350" t="s">
        <v>3</v>
      </c>
      <c r="AB188" s="367"/>
      <c r="AC188" s="352"/>
    </row>
    <row r="189" spans="2:14" ht="21.75" customHeight="1" thickBot="1">
      <c r="B189" s="108"/>
      <c r="C189" s="108"/>
      <c r="D189" s="108"/>
      <c r="E189" s="108"/>
      <c r="F189" s="108"/>
      <c r="G189" s="108"/>
      <c r="H189" s="110"/>
      <c r="I189" s="110"/>
      <c r="J189" s="105"/>
      <c r="K189" s="105"/>
      <c r="L189" s="105"/>
      <c r="M189" s="105"/>
      <c r="N189" s="348"/>
    </row>
    <row r="190" spans="6:29" ht="26.25" customHeight="1" thickBot="1">
      <c r="F190" s="788" t="s">
        <v>14</v>
      </c>
      <c r="G190" s="789"/>
      <c r="H190" s="789"/>
      <c r="I190" s="790"/>
      <c r="J190" s="788" t="s">
        <v>15</v>
      </c>
      <c r="K190" s="789"/>
      <c r="L190" s="789"/>
      <c r="M190" s="790"/>
      <c r="O190" s="784" t="s">
        <v>168</v>
      </c>
      <c r="P190" s="785"/>
      <c r="Q190" s="785"/>
      <c r="R190" s="785"/>
      <c r="S190" s="785"/>
      <c r="T190" s="785"/>
      <c r="U190" s="785"/>
      <c r="V190" s="741" t="s">
        <v>262</v>
      </c>
      <c r="W190" s="742"/>
      <c r="X190" s="742"/>
      <c r="Y190" s="743"/>
      <c r="Z190" s="741" t="s">
        <v>15</v>
      </c>
      <c r="AA190" s="742"/>
      <c r="AB190" s="742"/>
      <c r="AC190" s="743"/>
    </row>
    <row r="191" spans="2:29" ht="44.25" customHeight="1" thickBot="1">
      <c r="B191" s="111" t="s">
        <v>16</v>
      </c>
      <c r="C191" s="113" t="s">
        <v>13</v>
      </c>
      <c r="D191" s="115" t="s">
        <v>12</v>
      </c>
      <c r="E191" s="114" t="s">
        <v>11</v>
      </c>
      <c r="F191" s="113" t="s">
        <v>20</v>
      </c>
      <c r="G191" s="115" t="s">
        <v>10</v>
      </c>
      <c r="H191" s="112" t="s">
        <v>9</v>
      </c>
      <c r="I191" s="114" t="s">
        <v>19</v>
      </c>
      <c r="J191" s="113" t="s">
        <v>4</v>
      </c>
      <c r="K191" s="115" t="s">
        <v>5</v>
      </c>
      <c r="L191" s="115" t="s">
        <v>6</v>
      </c>
      <c r="M191" s="114" t="s">
        <v>7</v>
      </c>
      <c r="N191" s="111" t="s">
        <v>8</v>
      </c>
      <c r="O191" s="487" t="s">
        <v>205</v>
      </c>
      <c r="P191" s="488" t="s">
        <v>162</v>
      </c>
      <c r="Q191" s="488" t="s">
        <v>343</v>
      </c>
      <c r="R191" s="489" t="s">
        <v>164</v>
      </c>
      <c r="S191" s="489" t="s">
        <v>165</v>
      </c>
      <c r="T191" s="489" t="s">
        <v>166</v>
      </c>
      <c r="U191" s="488" t="s">
        <v>167</v>
      </c>
      <c r="V191" s="5" t="s">
        <v>20</v>
      </c>
      <c r="W191" s="6" t="s">
        <v>10</v>
      </c>
      <c r="X191" s="8" t="s">
        <v>9</v>
      </c>
      <c r="Y191" s="7" t="s">
        <v>19</v>
      </c>
      <c r="Z191" s="5" t="s">
        <v>4</v>
      </c>
      <c r="AA191" s="6" t="s">
        <v>5</v>
      </c>
      <c r="AB191" s="6" t="s">
        <v>6</v>
      </c>
      <c r="AC191" s="7" t="s">
        <v>7</v>
      </c>
    </row>
    <row r="192" spans="2:29" ht="21.75" customHeight="1" thickBot="1">
      <c r="B192" s="779" t="s">
        <v>94</v>
      </c>
      <c r="C192" s="780"/>
      <c r="D192" s="780"/>
      <c r="E192" s="780"/>
      <c r="F192" s="780"/>
      <c r="G192" s="780"/>
      <c r="H192" s="780"/>
      <c r="I192" s="780"/>
      <c r="J192" s="780"/>
      <c r="K192" s="780"/>
      <c r="L192" s="780"/>
      <c r="M192" s="780"/>
      <c r="N192" s="780"/>
      <c r="O192" s="771"/>
      <c r="P192" s="771"/>
      <c r="Q192" s="771"/>
      <c r="R192" s="771"/>
      <c r="S192" s="771"/>
      <c r="T192" s="771"/>
      <c r="U192" s="771"/>
      <c r="V192" s="771"/>
      <c r="W192" s="771"/>
      <c r="X192" s="771"/>
      <c r="Y192" s="771"/>
      <c r="Z192" s="771"/>
      <c r="AA192" s="771"/>
      <c r="AB192" s="771"/>
      <c r="AC192" s="772"/>
    </row>
    <row r="193" spans="2:29" ht="57.75" customHeight="1">
      <c r="B193" s="401" t="s">
        <v>95</v>
      </c>
      <c r="C193" s="385" t="s">
        <v>3</v>
      </c>
      <c r="D193" s="387"/>
      <c r="E193" s="388"/>
      <c r="F193" s="385">
        <v>1</v>
      </c>
      <c r="G193" s="387">
        <v>2</v>
      </c>
      <c r="H193" s="387">
        <v>1</v>
      </c>
      <c r="I193" s="386">
        <f>H193+G193+F193</f>
        <v>4</v>
      </c>
      <c r="J193" s="385">
        <f>IF($I193&gt;0,(IF($I193&lt;4,"X",""))," ")</f>
      </c>
      <c r="K193" s="384" t="str">
        <f>IF($I193&gt;3,(IF($I193&lt;6,"X",""))," ")</f>
        <v>X</v>
      </c>
      <c r="L193" s="384" t="str">
        <f>IF($I193&gt;5,(IF($I193&lt;8,"X",""))," ")</f>
        <v> </v>
      </c>
      <c r="M193" s="383" t="str">
        <f>IF($I193&gt;7,(IF($I193&lt;12,"X",""))," ")</f>
        <v> </v>
      </c>
      <c r="N193" s="462" t="s">
        <v>382</v>
      </c>
      <c r="O193" s="206" t="s">
        <v>3</v>
      </c>
      <c r="P193" s="162"/>
      <c r="Q193" s="162" t="s">
        <v>3</v>
      </c>
      <c r="R193" s="162" t="s">
        <v>3</v>
      </c>
      <c r="S193" s="162"/>
      <c r="T193" s="162" t="s">
        <v>3</v>
      </c>
      <c r="U193" s="324"/>
      <c r="V193" s="274">
        <v>1</v>
      </c>
      <c r="W193" s="272">
        <v>1</v>
      </c>
      <c r="X193" s="272">
        <v>1</v>
      </c>
      <c r="Y193" s="275">
        <f>SUM(V193:X193)</f>
        <v>3</v>
      </c>
      <c r="Z193" s="274" t="s">
        <v>3</v>
      </c>
      <c r="AA193" s="272"/>
      <c r="AB193" s="272"/>
      <c r="AC193" s="275"/>
    </row>
    <row r="194" spans="2:29" ht="82.5" customHeight="1">
      <c r="B194" s="516" t="s">
        <v>529</v>
      </c>
      <c r="C194" s="441" t="s">
        <v>3</v>
      </c>
      <c r="D194" s="443"/>
      <c r="E194" s="517"/>
      <c r="F194" s="441">
        <v>1</v>
      </c>
      <c r="G194" s="443">
        <v>4</v>
      </c>
      <c r="H194" s="443">
        <v>1</v>
      </c>
      <c r="I194" s="442">
        <f>SUM(F194:H194)</f>
        <v>6</v>
      </c>
      <c r="J194" s="385">
        <f>IF($I194&gt;0,(IF($I194&lt;4,"X",""))," ")</f>
      </c>
      <c r="K194" s="384">
        <f>IF($I194&gt;3,(IF($I194&lt;6,"X",""))," ")</f>
      </c>
      <c r="L194" s="384" t="str">
        <f>IF($I194&gt;5,(IF($I194&lt;8,"X",""))," ")</f>
        <v>X</v>
      </c>
      <c r="M194" s="383" t="str">
        <f>IF($I194&gt;7,(IF($I194&lt;12,"X",""))," ")</f>
        <v> </v>
      </c>
      <c r="N194" s="348" t="s">
        <v>526</v>
      </c>
      <c r="O194" s="518" t="s">
        <v>3</v>
      </c>
      <c r="P194" s="519"/>
      <c r="Q194" s="519" t="s">
        <v>3</v>
      </c>
      <c r="R194" s="519"/>
      <c r="S194" s="519" t="s">
        <v>3</v>
      </c>
      <c r="T194" s="519" t="s">
        <v>3</v>
      </c>
      <c r="U194" s="520"/>
      <c r="V194" s="268">
        <v>1</v>
      </c>
      <c r="W194" s="266">
        <v>2</v>
      </c>
      <c r="X194" s="266">
        <v>1</v>
      </c>
      <c r="Y194" s="267">
        <f>SUM(V194:X194)</f>
        <v>4</v>
      </c>
      <c r="Z194" s="268"/>
      <c r="AA194" s="266" t="s">
        <v>3</v>
      </c>
      <c r="AB194" s="266"/>
      <c r="AC194" s="267"/>
    </row>
    <row r="195" spans="2:29" s="374" customFormat="1" ht="102.75" customHeight="1" thickBot="1">
      <c r="B195" s="400" t="s">
        <v>48</v>
      </c>
      <c r="C195" s="363" t="s">
        <v>3</v>
      </c>
      <c r="D195" s="356"/>
      <c r="E195" s="399"/>
      <c r="F195" s="363">
        <v>2</v>
      </c>
      <c r="G195" s="356">
        <v>6</v>
      </c>
      <c r="H195" s="356">
        <v>1</v>
      </c>
      <c r="I195" s="398">
        <f>H195+G195+F195</f>
        <v>9</v>
      </c>
      <c r="J195" s="363">
        <f>IF($I195&gt;0,(IF($I195&lt;4,"X",""))," ")</f>
      </c>
      <c r="K195" s="397">
        <f>IF($I195&gt;3,(IF($I195&lt;6,"X",""))," ")</f>
      </c>
      <c r="L195" s="397">
        <f>IF($I195&gt;5,(IF($I195&lt;8,"X",""))," ")</f>
      </c>
      <c r="M195" s="396" t="str">
        <f>IF($I195&gt;7,(IF($I195&lt;12,"X",""))," ")</f>
        <v>X</v>
      </c>
      <c r="N195" s="471" t="s">
        <v>456</v>
      </c>
      <c r="O195" s="207" t="s">
        <v>3</v>
      </c>
      <c r="P195" s="165" t="s">
        <v>3</v>
      </c>
      <c r="Q195" s="165" t="s">
        <v>3</v>
      </c>
      <c r="R195" s="165"/>
      <c r="S195" s="165" t="s">
        <v>3</v>
      </c>
      <c r="T195" s="165"/>
      <c r="U195" s="284"/>
      <c r="V195" s="237">
        <v>2</v>
      </c>
      <c r="W195" s="235">
        <v>2</v>
      </c>
      <c r="X195" s="235">
        <v>1</v>
      </c>
      <c r="Y195" s="236">
        <f>SUM(V195:X195)</f>
        <v>5</v>
      </c>
      <c r="Z195" s="237"/>
      <c r="AA195" s="235" t="s">
        <v>3</v>
      </c>
      <c r="AB195" s="235"/>
      <c r="AC195" s="236"/>
    </row>
    <row r="196" spans="2:29" ht="21.75" customHeight="1" thickBot="1">
      <c r="B196" s="108"/>
      <c r="C196" s="108"/>
      <c r="D196" s="108"/>
      <c r="E196" s="108"/>
      <c r="F196" s="108"/>
      <c r="G196" s="108"/>
      <c r="H196" s="773" t="s">
        <v>22</v>
      </c>
      <c r="I196" s="775"/>
      <c r="J196" s="368"/>
      <c r="K196" s="350"/>
      <c r="L196" s="367"/>
      <c r="M196" s="352" t="s">
        <v>3</v>
      </c>
      <c r="N196" s="348"/>
      <c r="X196" s="773" t="s">
        <v>22</v>
      </c>
      <c r="Y196" s="775"/>
      <c r="Z196" s="368"/>
      <c r="AA196" s="350" t="s">
        <v>3</v>
      </c>
      <c r="AB196" s="367"/>
      <c r="AC196" s="352"/>
    </row>
    <row r="197" spans="2:14" ht="21.75" customHeight="1" thickBot="1">
      <c r="B197" s="108"/>
      <c r="C197" s="108"/>
      <c r="D197" s="108"/>
      <c r="E197" s="108"/>
      <c r="F197" s="108"/>
      <c r="G197" s="108"/>
      <c r="H197" s="110"/>
      <c r="I197" s="110"/>
      <c r="J197" s="105"/>
      <c r="K197" s="105"/>
      <c r="L197" s="105"/>
      <c r="M197" s="105"/>
      <c r="N197" s="348"/>
    </row>
    <row r="198" spans="6:29" ht="26.25" customHeight="1" thickBot="1">
      <c r="F198" s="788" t="s">
        <v>14</v>
      </c>
      <c r="G198" s="789"/>
      <c r="H198" s="789"/>
      <c r="I198" s="790"/>
      <c r="J198" s="788" t="s">
        <v>15</v>
      </c>
      <c r="K198" s="789"/>
      <c r="L198" s="789"/>
      <c r="M198" s="790"/>
      <c r="O198" s="784" t="s">
        <v>168</v>
      </c>
      <c r="P198" s="785"/>
      <c r="Q198" s="785"/>
      <c r="R198" s="785"/>
      <c r="S198" s="785"/>
      <c r="T198" s="785"/>
      <c r="U198" s="785"/>
      <c r="V198" s="741" t="s">
        <v>262</v>
      </c>
      <c r="W198" s="742"/>
      <c r="X198" s="742"/>
      <c r="Y198" s="743"/>
      <c r="Z198" s="741" t="s">
        <v>15</v>
      </c>
      <c r="AA198" s="742"/>
      <c r="AB198" s="742"/>
      <c r="AC198" s="743"/>
    </row>
    <row r="199" spans="2:29" ht="44.25" customHeight="1" thickBot="1">
      <c r="B199" s="111" t="s">
        <v>16</v>
      </c>
      <c r="C199" s="113" t="s">
        <v>13</v>
      </c>
      <c r="D199" s="115" t="s">
        <v>12</v>
      </c>
      <c r="E199" s="114" t="s">
        <v>11</v>
      </c>
      <c r="F199" s="113" t="s">
        <v>20</v>
      </c>
      <c r="G199" s="115" t="s">
        <v>10</v>
      </c>
      <c r="H199" s="112" t="s">
        <v>9</v>
      </c>
      <c r="I199" s="114" t="s">
        <v>19</v>
      </c>
      <c r="J199" s="113" t="s">
        <v>4</v>
      </c>
      <c r="K199" s="115" t="s">
        <v>5</v>
      </c>
      <c r="L199" s="115" t="s">
        <v>6</v>
      </c>
      <c r="M199" s="114" t="s">
        <v>7</v>
      </c>
      <c r="N199" s="111" t="s">
        <v>8</v>
      </c>
      <c r="O199" s="487" t="s">
        <v>205</v>
      </c>
      <c r="P199" s="488" t="s">
        <v>162</v>
      </c>
      <c r="Q199" s="488" t="s">
        <v>343</v>
      </c>
      <c r="R199" s="489" t="s">
        <v>164</v>
      </c>
      <c r="S199" s="489" t="s">
        <v>165</v>
      </c>
      <c r="T199" s="489" t="s">
        <v>166</v>
      </c>
      <c r="U199" s="488" t="s">
        <v>167</v>
      </c>
      <c r="V199" s="5" t="s">
        <v>20</v>
      </c>
      <c r="W199" s="6" t="s">
        <v>10</v>
      </c>
      <c r="X199" s="8" t="s">
        <v>9</v>
      </c>
      <c r="Y199" s="7" t="s">
        <v>19</v>
      </c>
      <c r="Z199" s="5" t="s">
        <v>4</v>
      </c>
      <c r="AA199" s="6" t="s">
        <v>5</v>
      </c>
      <c r="AB199" s="6" t="s">
        <v>6</v>
      </c>
      <c r="AC199" s="7" t="s">
        <v>7</v>
      </c>
    </row>
    <row r="200" spans="2:29" ht="21.75" customHeight="1" thickBot="1">
      <c r="B200" s="779" t="s">
        <v>260</v>
      </c>
      <c r="C200" s="780"/>
      <c r="D200" s="780"/>
      <c r="E200" s="780"/>
      <c r="F200" s="780"/>
      <c r="G200" s="780"/>
      <c r="H200" s="780"/>
      <c r="I200" s="780"/>
      <c r="J200" s="780"/>
      <c r="K200" s="780"/>
      <c r="L200" s="780"/>
      <c r="M200" s="780"/>
      <c r="N200" s="780"/>
      <c r="O200" s="771"/>
      <c r="P200" s="771"/>
      <c r="Q200" s="771"/>
      <c r="R200" s="771"/>
      <c r="S200" s="771"/>
      <c r="T200" s="771"/>
      <c r="U200" s="771"/>
      <c r="V200" s="771"/>
      <c r="W200" s="771"/>
      <c r="X200" s="771"/>
      <c r="Y200" s="771"/>
      <c r="Z200" s="771"/>
      <c r="AA200" s="771"/>
      <c r="AB200" s="771"/>
      <c r="AC200" s="772"/>
    </row>
    <row r="201" spans="2:29" ht="100.5" customHeight="1">
      <c r="B201" s="381" t="s">
        <v>97</v>
      </c>
      <c r="C201" s="385" t="s">
        <v>3</v>
      </c>
      <c r="D201" s="387"/>
      <c r="E201" s="388"/>
      <c r="F201" s="385">
        <v>1</v>
      </c>
      <c r="G201" s="387">
        <v>4</v>
      </c>
      <c r="H201" s="387">
        <v>3</v>
      </c>
      <c r="I201" s="386">
        <f aca="true" t="shared" si="51" ref="I201:I206">H201+G201+F201</f>
        <v>8</v>
      </c>
      <c r="J201" s="385">
        <f aca="true" t="shared" si="52" ref="J201:J206">IF($I201&gt;0,(IF($I201&lt;4,"X",""))," ")</f>
      </c>
      <c r="K201" s="384">
        <f aca="true" t="shared" si="53" ref="K201:K206">IF($I201&gt;3,(IF($I201&lt;6,"X",""))," ")</f>
      </c>
      <c r="L201" s="384" t="s">
        <v>3</v>
      </c>
      <c r="M201" s="383"/>
      <c r="N201" s="484" t="s">
        <v>457</v>
      </c>
      <c r="O201" s="206" t="s">
        <v>3</v>
      </c>
      <c r="P201" s="162"/>
      <c r="Q201" s="162" t="s">
        <v>3</v>
      </c>
      <c r="R201" s="162"/>
      <c r="S201" s="162" t="s">
        <v>3</v>
      </c>
      <c r="T201" s="162" t="s">
        <v>3</v>
      </c>
      <c r="U201" s="324" t="s">
        <v>3</v>
      </c>
      <c r="V201" s="274">
        <v>1</v>
      </c>
      <c r="W201" s="272">
        <v>2</v>
      </c>
      <c r="X201" s="272">
        <v>1</v>
      </c>
      <c r="Y201" s="275">
        <f aca="true" t="shared" si="54" ref="Y201:Y206">SUM(V201:X201)</f>
        <v>4</v>
      </c>
      <c r="Z201" s="274"/>
      <c r="AA201" s="272" t="s">
        <v>3</v>
      </c>
      <c r="AB201" s="272"/>
      <c r="AC201" s="275"/>
    </row>
    <row r="202" spans="2:29" ht="61.5" customHeight="1">
      <c r="B202" s="393" t="s">
        <v>117</v>
      </c>
      <c r="C202" s="336" t="s">
        <v>3</v>
      </c>
      <c r="D202" s="327"/>
      <c r="E202" s="395"/>
      <c r="F202" s="336">
        <v>1</v>
      </c>
      <c r="G202" s="327">
        <v>2</v>
      </c>
      <c r="H202" s="327">
        <v>2</v>
      </c>
      <c r="I202" s="386">
        <f t="shared" si="51"/>
        <v>5</v>
      </c>
      <c r="J202" s="385">
        <f t="shared" si="52"/>
      </c>
      <c r="K202" s="384" t="str">
        <f t="shared" si="53"/>
        <v>X</v>
      </c>
      <c r="L202" s="384" t="str">
        <f>IF($I202&gt;5,(IF($I202&lt;8,"X",""))," ")</f>
        <v> </v>
      </c>
      <c r="M202" s="383" t="str">
        <f>IF($I202&gt;7,(IF($I202&lt;12,"X",""))," ")</f>
        <v> </v>
      </c>
      <c r="N202" s="423" t="s">
        <v>458</v>
      </c>
      <c r="O202" s="250" t="s">
        <v>3</v>
      </c>
      <c r="P202" s="205" t="s">
        <v>3</v>
      </c>
      <c r="Q202" s="205" t="s">
        <v>3</v>
      </c>
      <c r="R202" s="205"/>
      <c r="S202" s="205"/>
      <c r="T202" s="205" t="s">
        <v>3</v>
      </c>
      <c r="U202" s="249" t="s">
        <v>3</v>
      </c>
      <c r="V202" s="233">
        <v>1</v>
      </c>
      <c r="W202" s="231">
        <v>1</v>
      </c>
      <c r="X202" s="231">
        <v>1</v>
      </c>
      <c r="Y202" s="232">
        <f t="shared" si="54"/>
        <v>3</v>
      </c>
      <c r="Z202" s="233" t="s">
        <v>3</v>
      </c>
      <c r="AA202" s="231"/>
      <c r="AB202" s="231"/>
      <c r="AC202" s="232"/>
    </row>
    <row r="203" spans="2:29" s="374" customFormat="1" ht="46.5" customHeight="1">
      <c r="B203" s="393" t="s">
        <v>322</v>
      </c>
      <c r="C203" s="362" t="s">
        <v>3</v>
      </c>
      <c r="D203" s="328"/>
      <c r="E203" s="392"/>
      <c r="F203" s="362">
        <v>1</v>
      </c>
      <c r="G203" s="328">
        <v>2</v>
      </c>
      <c r="H203" s="328">
        <v>1</v>
      </c>
      <c r="I203" s="391">
        <f t="shared" si="51"/>
        <v>4</v>
      </c>
      <c r="J203" s="377">
        <f t="shared" si="52"/>
      </c>
      <c r="K203" s="376" t="str">
        <f t="shared" si="53"/>
        <v>X</v>
      </c>
      <c r="L203" s="376" t="str">
        <f>IF($I203&gt;5,(IF($I203&lt;8,"X",""))," ")</f>
        <v> </v>
      </c>
      <c r="M203" s="375" t="str">
        <f>IF($I203&gt;7,(IF($I203&lt;12,"X",""))," ")</f>
        <v> </v>
      </c>
      <c r="N203" s="430" t="s">
        <v>459</v>
      </c>
      <c r="O203" s="250" t="s">
        <v>3</v>
      </c>
      <c r="P203" s="205"/>
      <c r="Q203" s="205" t="s">
        <v>3</v>
      </c>
      <c r="R203" s="205"/>
      <c r="S203" s="205"/>
      <c r="T203" s="205" t="s">
        <v>3</v>
      </c>
      <c r="U203" s="249"/>
      <c r="V203" s="233">
        <v>1</v>
      </c>
      <c r="W203" s="231">
        <v>2</v>
      </c>
      <c r="X203" s="231">
        <v>1</v>
      </c>
      <c r="Y203" s="232">
        <f t="shared" si="54"/>
        <v>4</v>
      </c>
      <c r="Z203" s="233"/>
      <c r="AA203" s="231" t="s">
        <v>3</v>
      </c>
      <c r="AB203" s="231"/>
      <c r="AC203" s="232"/>
    </row>
    <row r="204" spans="2:29" s="374" customFormat="1" ht="92.25" customHeight="1">
      <c r="B204" s="393" t="s">
        <v>383</v>
      </c>
      <c r="C204" s="362" t="s">
        <v>3</v>
      </c>
      <c r="D204" s="328"/>
      <c r="E204" s="392"/>
      <c r="F204" s="362">
        <v>1</v>
      </c>
      <c r="G204" s="328">
        <v>2</v>
      </c>
      <c r="H204" s="328">
        <v>2</v>
      </c>
      <c r="I204" s="391">
        <f t="shared" si="51"/>
        <v>5</v>
      </c>
      <c r="J204" s="377">
        <f t="shared" si="52"/>
      </c>
      <c r="K204" s="376" t="str">
        <f t="shared" si="53"/>
        <v>X</v>
      </c>
      <c r="L204" s="376" t="str">
        <f>IF($I204&gt;5,(IF($I204&lt;8,"X",""))," ")</f>
        <v> </v>
      </c>
      <c r="M204" s="375" t="str">
        <f>IF($I204&gt;7,(IF($I204&lt;12,"X",""))," ")</f>
        <v> </v>
      </c>
      <c r="N204" s="430" t="s">
        <v>460</v>
      </c>
      <c r="O204" s="250" t="s">
        <v>3</v>
      </c>
      <c r="P204" s="205"/>
      <c r="Q204" s="205" t="s">
        <v>3</v>
      </c>
      <c r="R204" s="205"/>
      <c r="S204" s="205"/>
      <c r="T204" s="205" t="s">
        <v>3</v>
      </c>
      <c r="U204" s="249"/>
      <c r="V204" s="233">
        <v>1</v>
      </c>
      <c r="W204" s="231">
        <v>2</v>
      </c>
      <c r="X204" s="231">
        <v>1</v>
      </c>
      <c r="Y204" s="232">
        <f t="shared" si="54"/>
        <v>4</v>
      </c>
      <c r="Z204" s="233"/>
      <c r="AA204" s="231" t="s">
        <v>3</v>
      </c>
      <c r="AB204" s="231"/>
      <c r="AC204" s="232"/>
    </row>
    <row r="205" spans="2:29" s="374" customFormat="1" ht="47.25" customHeight="1">
      <c r="B205" s="393" t="s">
        <v>181</v>
      </c>
      <c r="C205" s="362" t="s">
        <v>3</v>
      </c>
      <c r="D205" s="328"/>
      <c r="E205" s="392"/>
      <c r="F205" s="362">
        <v>1</v>
      </c>
      <c r="G205" s="328">
        <v>2</v>
      </c>
      <c r="H205" s="328">
        <v>1</v>
      </c>
      <c r="I205" s="391">
        <f t="shared" si="51"/>
        <v>4</v>
      </c>
      <c r="J205" s="377">
        <f t="shared" si="52"/>
      </c>
      <c r="K205" s="376" t="str">
        <f t="shared" si="53"/>
        <v>X</v>
      </c>
      <c r="L205" s="376" t="str">
        <f>IF($I205&gt;5,(IF($I205&lt;8,"X",""))," ")</f>
        <v> </v>
      </c>
      <c r="M205" s="375" t="str">
        <f>IF($I205&gt;7,(IF($I205&lt;12,"X",""))," ")</f>
        <v> </v>
      </c>
      <c r="N205" s="430" t="s">
        <v>461</v>
      </c>
      <c r="O205" s="250" t="s">
        <v>3</v>
      </c>
      <c r="P205" s="205"/>
      <c r="Q205" s="205" t="s">
        <v>3</v>
      </c>
      <c r="R205" s="205"/>
      <c r="S205" s="205"/>
      <c r="T205" s="205" t="s">
        <v>3</v>
      </c>
      <c r="U205" s="249"/>
      <c r="V205" s="233">
        <v>1</v>
      </c>
      <c r="W205" s="231">
        <v>1</v>
      </c>
      <c r="X205" s="231">
        <v>1</v>
      </c>
      <c r="Y205" s="232">
        <f t="shared" si="54"/>
        <v>3</v>
      </c>
      <c r="Z205" s="233" t="s">
        <v>3</v>
      </c>
      <c r="AA205" s="231"/>
      <c r="AB205" s="231"/>
      <c r="AC205" s="232"/>
    </row>
    <row r="206" spans="2:29" ht="47.25" customHeight="1" thickBot="1">
      <c r="B206" s="390" t="s">
        <v>175</v>
      </c>
      <c r="C206" s="337" t="s">
        <v>3</v>
      </c>
      <c r="D206" s="331"/>
      <c r="E206" s="340"/>
      <c r="F206" s="337">
        <v>1</v>
      </c>
      <c r="G206" s="331">
        <v>2</v>
      </c>
      <c r="H206" s="331">
        <v>1</v>
      </c>
      <c r="I206" s="340">
        <f t="shared" si="51"/>
        <v>4</v>
      </c>
      <c r="J206" s="371">
        <f t="shared" si="52"/>
      </c>
      <c r="K206" s="370" t="str">
        <f t="shared" si="53"/>
        <v>X</v>
      </c>
      <c r="L206" s="370" t="str">
        <f>IF($I206&gt;5,(IF($I206&lt;8,"X",""))," ")</f>
        <v> </v>
      </c>
      <c r="M206" s="369" t="str">
        <f>IF($I206&gt;7,(IF($I206&lt;12,"X",""))," ")</f>
        <v> </v>
      </c>
      <c r="N206" s="436" t="s">
        <v>461</v>
      </c>
      <c r="O206" s="207" t="s">
        <v>3</v>
      </c>
      <c r="P206" s="165"/>
      <c r="Q206" s="165" t="s">
        <v>350</v>
      </c>
      <c r="R206" s="165"/>
      <c r="S206" s="165"/>
      <c r="T206" s="165" t="s">
        <v>3</v>
      </c>
      <c r="U206" s="284"/>
      <c r="V206" s="237">
        <v>1</v>
      </c>
      <c r="W206" s="235">
        <v>1</v>
      </c>
      <c r="X206" s="235">
        <v>1</v>
      </c>
      <c r="Y206" s="236">
        <f t="shared" si="54"/>
        <v>3</v>
      </c>
      <c r="Z206" s="237" t="s">
        <v>3</v>
      </c>
      <c r="AA206" s="235"/>
      <c r="AB206" s="235"/>
      <c r="AC206" s="236"/>
    </row>
    <row r="207" spans="2:29" ht="21.75" customHeight="1" thickBot="1">
      <c r="B207" s="108"/>
      <c r="C207" s="108"/>
      <c r="D207" s="108"/>
      <c r="E207" s="108"/>
      <c r="F207" s="108"/>
      <c r="G207" s="389"/>
      <c r="H207" s="773" t="s">
        <v>22</v>
      </c>
      <c r="I207" s="775"/>
      <c r="J207" s="368"/>
      <c r="K207" s="350"/>
      <c r="L207" s="367" t="s">
        <v>3</v>
      </c>
      <c r="M207" s="352"/>
      <c r="N207" s="348"/>
      <c r="X207" s="773" t="s">
        <v>22</v>
      </c>
      <c r="Y207" s="775"/>
      <c r="Z207" s="368"/>
      <c r="AA207" s="350" t="s">
        <v>3</v>
      </c>
      <c r="AB207" s="367"/>
      <c r="AC207" s="352"/>
    </row>
    <row r="208" spans="2:14" ht="21.75" customHeight="1" thickBot="1">
      <c r="B208" s="108"/>
      <c r="C208" s="108"/>
      <c r="D208" s="108"/>
      <c r="E208" s="108"/>
      <c r="F208" s="108"/>
      <c r="G208" s="108"/>
      <c r="H208" s="187"/>
      <c r="I208" s="187"/>
      <c r="J208" s="106"/>
      <c r="K208" s="106"/>
      <c r="L208" s="106"/>
      <c r="M208" s="106"/>
      <c r="N208" s="348"/>
    </row>
    <row r="209" spans="6:29" ht="26.25" customHeight="1" thickBot="1">
      <c r="F209" s="788" t="s">
        <v>14</v>
      </c>
      <c r="G209" s="789"/>
      <c r="H209" s="789"/>
      <c r="I209" s="790"/>
      <c r="J209" s="788" t="s">
        <v>15</v>
      </c>
      <c r="K209" s="789"/>
      <c r="L209" s="789"/>
      <c r="M209" s="790"/>
      <c r="O209" s="784" t="s">
        <v>168</v>
      </c>
      <c r="P209" s="785"/>
      <c r="Q209" s="785"/>
      <c r="R209" s="785"/>
      <c r="S209" s="785"/>
      <c r="T209" s="785"/>
      <c r="U209" s="785"/>
      <c r="V209" s="741" t="s">
        <v>262</v>
      </c>
      <c r="W209" s="742"/>
      <c r="X209" s="742"/>
      <c r="Y209" s="743"/>
      <c r="Z209" s="741" t="s">
        <v>15</v>
      </c>
      <c r="AA209" s="742"/>
      <c r="AB209" s="742"/>
      <c r="AC209" s="743"/>
    </row>
    <row r="210" spans="2:29" ht="44.25" customHeight="1" thickBot="1">
      <c r="B210" s="111" t="s">
        <v>16</v>
      </c>
      <c r="C210" s="113" t="s">
        <v>13</v>
      </c>
      <c r="D210" s="115" t="s">
        <v>12</v>
      </c>
      <c r="E210" s="114" t="s">
        <v>11</v>
      </c>
      <c r="F210" s="113" t="s">
        <v>20</v>
      </c>
      <c r="G210" s="115" t="s">
        <v>10</v>
      </c>
      <c r="H210" s="112" t="s">
        <v>9</v>
      </c>
      <c r="I210" s="114" t="s">
        <v>19</v>
      </c>
      <c r="J210" s="113" t="s">
        <v>4</v>
      </c>
      <c r="K210" s="115" t="s">
        <v>5</v>
      </c>
      <c r="L210" s="115" t="s">
        <v>6</v>
      </c>
      <c r="M210" s="114" t="s">
        <v>7</v>
      </c>
      <c r="N210" s="111" t="s">
        <v>8</v>
      </c>
      <c r="O210" s="487" t="s">
        <v>205</v>
      </c>
      <c r="P210" s="488" t="s">
        <v>162</v>
      </c>
      <c r="Q210" s="488" t="s">
        <v>343</v>
      </c>
      <c r="R210" s="489" t="s">
        <v>164</v>
      </c>
      <c r="S210" s="489" t="s">
        <v>165</v>
      </c>
      <c r="T210" s="489" t="s">
        <v>166</v>
      </c>
      <c r="U210" s="488" t="s">
        <v>167</v>
      </c>
      <c r="V210" s="5" t="s">
        <v>20</v>
      </c>
      <c r="W210" s="6" t="s">
        <v>10</v>
      </c>
      <c r="X210" s="8" t="s">
        <v>9</v>
      </c>
      <c r="Y210" s="7" t="s">
        <v>19</v>
      </c>
      <c r="Z210" s="5" t="s">
        <v>4</v>
      </c>
      <c r="AA210" s="6" t="s">
        <v>5</v>
      </c>
      <c r="AB210" s="6" t="s">
        <v>6</v>
      </c>
      <c r="AC210" s="7" t="s">
        <v>7</v>
      </c>
    </row>
    <row r="211" spans="2:29" ht="21.75" customHeight="1" thickBot="1">
      <c r="B211" s="779" t="s">
        <v>261</v>
      </c>
      <c r="C211" s="780"/>
      <c r="D211" s="780"/>
      <c r="E211" s="780"/>
      <c r="F211" s="780"/>
      <c r="G211" s="780"/>
      <c r="H211" s="780"/>
      <c r="I211" s="780"/>
      <c r="J211" s="780"/>
      <c r="K211" s="780"/>
      <c r="L211" s="780"/>
      <c r="M211" s="780"/>
      <c r="N211" s="780"/>
      <c r="O211" s="771"/>
      <c r="P211" s="771"/>
      <c r="Q211" s="771"/>
      <c r="R211" s="771"/>
      <c r="S211" s="771"/>
      <c r="T211" s="771"/>
      <c r="U211" s="771"/>
      <c r="V211" s="771"/>
      <c r="W211" s="771"/>
      <c r="X211" s="771"/>
      <c r="Y211" s="771"/>
      <c r="Z211" s="771"/>
      <c r="AA211" s="771"/>
      <c r="AB211" s="771"/>
      <c r="AC211" s="772"/>
    </row>
    <row r="212" spans="2:29" ht="59.25" customHeight="1">
      <c r="B212" s="381" t="s">
        <v>119</v>
      </c>
      <c r="C212" s="385" t="s">
        <v>3</v>
      </c>
      <c r="D212" s="387"/>
      <c r="E212" s="388"/>
      <c r="F212" s="385">
        <v>1</v>
      </c>
      <c r="G212" s="387">
        <v>2</v>
      </c>
      <c r="H212" s="387">
        <v>1</v>
      </c>
      <c r="I212" s="386">
        <f>H212+G212+F212</f>
        <v>4</v>
      </c>
      <c r="J212" s="385">
        <f>IF($I212&gt;0,(IF($I212&lt;4,"X",""))," ")</f>
      </c>
      <c r="K212" s="384" t="str">
        <f>IF($I212&gt;3,(IF($I212&lt;6,"X",""))," ")</f>
        <v>X</v>
      </c>
      <c r="L212" s="384" t="str">
        <f>IF($I212&gt;5,(IF($I212&lt;8,"X",""))," ")</f>
        <v> </v>
      </c>
      <c r="M212" s="383" t="str">
        <f>IF($I212&gt;7,(IF($I212&lt;12,"X",""))," ")</f>
        <v> </v>
      </c>
      <c r="N212" s="484" t="s">
        <v>462</v>
      </c>
      <c r="O212" s="206" t="s">
        <v>3</v>
      </c>
      <c r="P212" s="162"/>
      <c r="Q212" s="162" t="s">
        <v>3</v>
      </c>
      <c r="R212" s="162"/>
      <c r="S212" s="162" t="s">
        <v>3</v>
      </c>
      <c r="T212" s="162" t="s">
        <v>3</v>
      </c>
      <c r="U212" s="324"/>
      <c r="V212" s="274">
        <v>1</v>
      </c>
      <c r="W212" s="272">
        <v>1</v>
      </c>
      <c r="X212" s="272">
        <v>1</v>
      </c>
      <c r="Y212" s="275">
        <f>SUM(V212:X212)</f>
        <v>3</v>
      </c>
      <c r="Z212" s="274" t="s">
        <v>3</v>
      </c>
      <c r="AA212" s="272"/>
      <c r="AB212" s="272"/>
      <c r="AC212" s="275"/>
    </row>
    <row r="213" spans="2:29" ht="59.25" customHeight="1" thickBot="1">
      <c r="B213" s="373" t="s">
        <v>120</v>
      </c>
      <c r="C213" s="337" t="s">
        <v>3</v>
      </c>
      <c r="D213" s="331"/>
      <c r="E213" s="372"/>
      <c r="F213" s="337">
        <v>1</v>
      </c>
      <c r="G213" s="331">
        <v>2</v>
      </c>
      <c r="H213" s="331">
        <v>1</v>
      </c>
      <c r="I213" s="340">
        <f>H213+G213+F213</f>
        <v>4</v>
      </c>
      <c r="J213" s="371">
        <f>IF($I213&gt;0,(IF($I213&lt;4,"X",""))," ")</f>
      </c>
      <c r="K213" s="370" t="str">
        <f>IF($I213&gt;3,(IF($I213&lt;6,"X",""))," ")</f>
        <v>X</v>
      </c>
      <c r="L213" s="370" t="str">
        <f>IF($I213&gt;5,(IF($I213&lt;8,"X",""))," ")</f>
        <v> </v>
      </c>
      <c r="M213" s="369" t="str">
        <f>IF($I213&gt;7,(IF($I213&lt;12,"X",""))," ")</f>
        <v> </v>
      </c>
      <c r="N213" s="349" t="s">
        <v>462</v>
      </c>
      <c r="O213" s="207" t="s">
        <v>3</v>
      </c>
      <c r="P213" s="165"/>
      <c r="Q213" s="165" t="s">
        <v>3</v>
      </c>
      <c r="R213" s="165"/>
      <c r="S213" s="165" t="s">
        <v>3</v>
      </c>
      <c r="T213" s="165" t="s">
        <v>3</v>
      </c>
      <c r="U213" s="284"/>
      <c r="V213" s="237">
        <v>1</v>
      </c>
      <c r="W213" s="235">
        <v>1</v>
      </c>
      <c r="X213" s="235">
        <v>1</v>
      </c>
      <c r="Y213" s="236">
        <f>SUM(V213:X213)</f>
        <v>3</v>
      </c>
      <c r="Z213" s="237" t="s">
        <v>3</v>
      </c>
      <c r="AA213" s="235"/>
      <c r="AB213" s="235"/>
      <c r="AC213" s="236"/>
    </row>
    <row r="214" spans="2:29" ht="21.75" customHeight="1" thickBot="1">
      <c r="B214" s="108"/>
      <c r="C214" s="108"/>
      <c r="D214" s="108"/>
      <c r="E214" s="108"/>
      <c r="F214" s="108"/>
      <c r="G214" s="108"/>
      <c r="H214" s="773" t="s">
        <v>22</v>
      </c>
      <c r="I214" s="775"/>
      <c r="J214" s="368"/>
      <c r="K214" s="350" t="s">
        <v>3</v>
      </c>
      <c r="L214" s="367"/>
      <c r="M214" s="352"/>
      <c r="N214" s="348"/>
      <c r="X214" s="773" t="s">
        <v>22</v>
      </c>
      <c r="Y214" s="775"/>
      <c r="Z214" s="368" t="s">
        <v>3</v>
      </c>
      <c r="AA214" s="350"/>
      <c r="AB214" s="367"/>
      <c r="AC214" s="352"/>
    </row>
    <row r="215" ht="21.75" customHeight="1" thickBot="1"/>
    <row r="216" spans="6:29" ht="26.25" customHeight="1" thickBot="1">
      <c r="F216" s="788" t="s">
        <v>14</v>
      </c>
      <c r="G216" s="789"/>
      <c r="H216" s="789"/>
      <c r="I216" s="790"/>
      <c r="J216" s="788" t="s">
        <v>15</v>
      </c>
      <c r="K216" s="789"/>
      <c r="L216" s="789"/>
      <c r="M216" s="790"/>
      <c r="O216" s="784" t="s">
        <v>168</v>
      </c>
      <c r="P216" s="785"/>
      <c r="Q216" s="785"/>
      <c r="R216" s="785"/>
      <c r="S216" s="785"/>
      <c r="T216" s="785"/>
      <c r="U216" s="785"/>
      <c r="V216" s="741" t="s">
        <v>262</v>
      </c>
      <c r="W216" s="742"/>
      <c r="X216" s="742"/>
      <c r="Y216" s="743"/>
      <c r="Z216" s="741" t="s">
        <v>15</v>
      </c>
      <c r="AA216" s="742"/>
      <c r="AB216" s="742"/>
      <c r="AC216" s="743"/>
    </row>
    <row r="217" spans="2:29" ht="44.25" customHeight="1" thickBot="1">
      <c r="B217" s="111" t="s">
        <v>16</v>
      </c>
      <c r="C217" s="113" t="s">
        <v>13</v>
      </c>
      <c r="D217" s="115" t="s">
        <v>12</v>
      </c>
      <c r="E217" s="114" t="s">
        <v>11</v>
      </c>
      <c r="F217" s="113" t="s">
        <v>20</v>
      </c>
      <c r="G217" s="115" t="s">
        <v>10</v>
      </c>
      <c r="H217" s="112" t="s">
        <v>9</v>
      </c>
      <c r="I217" s="114" t="s">
        <v>19</v>
      </c>
      <c r="J217" s="113" t="s">
        <v>4</v>
      </c>
      <c r="K217" s="115" t="s">
        <v>5</v>
      </c>
      <c r="L217" s="115" t="s">
        <v>6</v>
      </c>
      <c r="M217" s="114" t="s">
        <v>7</v>
      </c>
      <c r="N217" s="111" t="s">
        <v>8</v>
      </c>
      <c r="O217" s="487" t="s">
        <v>205</v>
      </c>
      <c r="P217" s="488" t="s">
        <v>162</v>
      </c>
      <c r="Q217" s="488" t="s">
        <v>343</v>
      </c>
      <c r="R217" s="489" t="s">
        <v>164</v>
      </c>
      <c r="S217" s="489" t="s">
        <v>165</v>
      </c>
      <c r="T217" s="489" t="s">
        <v>166</v>
      </c>
      <c r="U217" s="488" t="s">
        <v>167</v>
      </c>
      <c r="V217" s="5" t="s">
        <v>20</v>
      </c>
      <c r="W217" s="6" t="s">
        <v>10</v>
      </c>
      <c r="X217" s="8" t="s">
        <v>9</v>
      </c>
      <c r="Y217" s="7" t="s">
        <v>19</v>
      </c>
      <c r="Z217" s="5" t="s">
        <v>4</v>
      </c>
      <c r="AA217" s="6" t="s">
        <v>5</v>
      </c>
      <c r="AB217" s="6" t="s">
        <v>6</v>
      </c>
      <c r="AC217" s="7" t="s">
        <v>7</v>
      </c>
    </row>
    <row r="218" spans="2:29" ht="21.75" customHeight="1" thickBot="1">
      <c r="B218" s="779" t="s">
        <v>126</v>
      </c>
      <c r="C218" s="780"/>
      <c r="D218" s="780"/>
      <c r="E218" s="780"/>
      <c r="F218" s="780"/>
      <c r="G218" s="780"/>
      <c r="H218" s="780"/>
      <c r="I218" s="780"/>
      <c r="J218" s="780"/>
      <c r="K218" s="780"/>
      <c r="L218" s="780"/>
      <c r="M218" s="780"/>
      <c r="N218" s="780"/>
      <c r="O218" s="771"/>
      <c r="P218" s="771"/>
      <c r="Q218" s="771"/>
      <c r="R218" s="771"/>
      <c r="S218" s="771"/>
      <c r="T218" s="771"/>
      <c r="U218" s="771"/>
      <c r="V218" s="771"/>
      <c r="W218" s="771"/>
      <c r="X218" s="771"/>
      <c r="Y218" s="771"/>
      <c r="Z218" s="771"/>
      <c r="AA218" s="771"/>
      <c r="AB218" s="771"/>
      <c r="AC218" s="772"/>
    </row>
    <row r="219" spans="2:29" s="374" customFormat="1" ht="54" customHeight="1">
      <c r="B219" s="381" t="s">
        <v>127</v>
      </c>
      <c r="C219" s="377" t="s">
        <v>3</v>
      </c>
      <c r="D219" s="379"/>
      <c r="E219" s="380"/>
      <c r="F219" s="377">
        <v>1</v>
      </c>
      <c r="G219" s="379">
        <v>4</v>
      </c>
      <c r="H219" s="379">
        <v>2</v>
      </c>
      <c r="I219" s="378">
        <f>H219+G219+F219</f>
        <v>7</v>
      </c>
      <c r="J219" s="377">
        <f>IF($I219&gt;0,(IF($I219&lt;4,"X",""))," ")</f>
      </c>
      <c r="K219" s="376">
        <f>IF($I219&gt;3,(IF($I219&lt;6,"X",""))," ")</f>
      </c>
      <c r="L219" s="376" t="str">
        <f>IF($I219&gt;5,(IF($I219&lt;8,"X",""))," ")</f>
        <v>X</v>
      </c>
      <c r="M219" s="375" t="str">
        <f>IF($I219&gt;7,(IF($I219&lt;12,"X",""))," ")</f>
        <v> </v>
      </c>
      <c r="N219" s="485" t="s">
        <v>384</v>
      </c>
      <c r="O219" s="206" t="s">
        <v>3</v>
      </c>
      <c r="P219" s="162"/>
      <c r="Q219" s="162"/>
      <c r="R219" s="162"/>
      <c r="S219" s="162"/>
      <c r="T219" s="162"/>
      <c r="U219" s="324" t="s">
        <v>3</v>
      </c>
      <c r="V219" s="274">
        <v>1</v>
      </c>
      <c r="W219" s="272">
        <v>1</v>
      </c>
      <c r="X219" s="272">
        <v>1</v>
      </c>
      <c r="Y219" s="275">
        <f>SUM(V219:X219)</f>
        <v>3</v>
      </c>
      <c r="Z219" s="274" t="s">
        <v>3</v>
      </c>
      <c r="AA219" s="272"/>
      <c r="AB219" s="272"/>
      <c r="AC219" s="275"/>
    </row>
    <row r="220" spans="2:29" ht="54" customHeight="1" thickBot="1">
      <c r="B220" s="373" t="s">
        <v>516</v>
      </c>
      <c r="C220" s="337" t="s">
        <v>3</v>
      </c>
      <c r="D220" s="331"/>
      <c r="E220" s="372"/>
      <c r="F220" s="337">
        <v>1</v>
      </c>
      <c r="G220" s="331">
        <v>4</v>
      </c>
      <c r="H220" s="331">
        <v>1</v>
      </c>
      <c r="I220" s="340">
        <f>H220+G220+F220</f>
        <v>6</v>
      </c>
      <c r="J220" s="371">
        <f>IF($I220&gt;0,(IF($I220&lt;4,"X",""))," ")</f>
      </c>
      <c r="K220" s="370">
        <f>IF($I220&gt;3,(IF($I220&lt;6,"X",""))," ")</f>
      </c>
      <c r="L220" s="370" t="str">
        <f>IF($I220&gt;5,(IF($I220&lt;8,"X",""))," ")</f>
        <v>X</v>
      </c>
      <c r="M220" s="369" t="str">
        <f>IF($I220&gt;7,(IF($I220&lt;12,"X",""))," ")</f>
        <v> </v>
      </c>
      <c r="N220" s="405" t="s">
        <v>463</v>
      </c>
      <c r="O220" s="207" t="s">
        <v>3</v>
      </c>
      <c r="P220" s="165"/>
      <c r="Q220" s="165"/>
      <c r="R220" s="165"/>
      <c r="S220" s="165"/>
      <c r="T220" s="165"/>
      <c r="U220" s="284" t="s">
        <v>3</v>
      </c>
      <c r="V220" s="237">
        <v>1</v>
      </c>
      <c r="W220" s="235">
        <v>1</v>
      </c>
      <c r="X220" s="235">
        <v>1</v>
      </c>
      <c r="Y220" s="236">
        <f>SUM(V220:X220)</f>
        <v>3</v>
      </c>
      <c r="Z220" s="237" t="s">
        <v>3</v>
      </c>
      <c r="AA220" s="235"/>
      <c r="AB220" s="235"/>
      <c r="AC220" s="236"/>
    </row>
    <row r="221" spans="2:29" ht="21.75" customHeight="1" thickBot="1">
      <c r="B221" s="108"/>
      <c r="C221" s="108"/>
      <c r="D221" s="108"/>
      <c r="E221" s="108"/>
      <c r="F221" s="108"/>
      <c r="G221" s="108"/>
      <c r="H221" s="773" t="s">
        <v>22</v>
      </c>
      <c r="I221" s="775"/>
      <c r="J221" s="368"/>
      <c r="K221" s="350"/>
      <c r="L221" s="367" t="s">
        <v>3</v>
      </c>
      <c r="M221" s="352"/>
      <c r="N221" s="348"/>
      <c r="X221" s="773" t="s">
        <v>22</v>
      </c>
      <c r="Y221" s="775"/>
      <c r="Z221" s="368" t="s">
        <v>3</v>
      </c>
      <c r="AA221" s="350"/>
      <c r="AB221" s="367"/>
      <c r="AC221" s="352"/>
    </row>
    <row r="222" ht="21.75" customHeight="1"/>
  </sheetData>
  <sheetProtection/>
  <mergeCells count="172">
    <mergeCell ref="B11:U11"/>
    <mergeCell ref="X214:Y214"/>
    <mergeCell ref="X221:Y221"/>
    <mergeCell ref="X141:Y141"/>
    <mergeCell ref="X154:Y154"/>
    <mergeCell ref="X163:Y163"/>
    <mergeCell ref="X170:Y170"/>
    <mergeCell ref="X177:Y177"/>
    <mergeCell ref="X188:Y188"/>
    <mergeCell ref="B218:AC218"/>
    <mergeCell ref="O190:U190"/>
    <mergeCell ref="X105:Y105"/>
    <mergeCell ref="X116:Y116"/>
    <mergeCell ref="X125:Y125"/>
    <mergeCell ref="X196:Y196"/>
    <mergeCell ref="X207:Y207"/>
    <mergeCell ref="V172:Y172"/>
    <mergeCell ref="V190:Y190"/>
    <mergeCell ref="B145:AC145"/>
    <mergeCell ref="B167:AC167"/>
    <mergeCell ref="Z172:AC172"/>
    <mergeCell ref="O216:U216"/>
    <mergeCell ref="V216:Y216"/>
    <mergeCell ref="Z216:AC216"/>
    <mergeCell ref="X20:Y20"/>
    <mergeCell ref="X32:Y32"/>
    <mergeCell ref="X43:Y43"/>
    <mergeCell ref="X57:Y57"/>
    <mergeCell ref="X64:Y64"/>
    <mergeCell ref="O172:U172"/>
    <mergeCell ref="X98:Y98"/>
    <mergeCell ref="O179:U179"/>
    <mergeCell ref="V179:Y179"/>
    <mergeCell ref="Z179:AC179"/>
    <mergeCell ref="B174:AC174"/>
    <mergeCell ref="H177:I177"/>
    <mergeCell ref="J179:M179"/>
    <mergeCell ref="O165:U165"/>
    <mergeCell ref="V165:Y165"/>
    <mergeCell ref="Z165:AC165"/>
    <mergeCell ref="V107:Y107"/>
    <mergeCell ref="Z107:AC107"/>
    <mergeCell ref="O118:U118"/>
    <mergeCell ref="V118:Y118"/>
    <mergeCell ref="H116:I116"/>
    <mergeCell ref="Z118:AC118"/>
    <mergeCell ref="B109:AC109"/>
    <mergeCell ref="V45:Y45"/>
    <mergeCell ref="Z45:AC45"/>
    <mergeCell ref="O59:U59"/>
    <mergeCell ref="B158:AC158"/>
    <mergeCell ref="F165:I165"/>
    <mergeCell ref="J165:M165"/>
    <mergeCell ref="V100:Y100"/>
    <mergeCell ref="H163:I163"/>
    <mergeCell ref="Z100:AC100"/>
    <mergeCell ref="O107:U107"/>
    <mergeCell ref="H207:I207"/>
    <mergeCell ref="V198:Y198"/>
    <mergeCell ref="Z198:AC198"/>
    <mergeCell ref="V143:Y143"/>
    <mergeCell ref="Z143:AC143"/>
    <mergeCell ref="F156:I156"/>
    <mergeCell ref="H196:I196"/>
    <mergeCell ref="B181:AC181"/>
    <mergeCell ref="Z190:AC190"/>
    <mergeCell ref="F190:I190"/>
    <mergeCell ref="O209:U209"/>
    <mergeCell ref="V209:Y209"/>
    <mergeCell ref="F209:I209"/>
    <mergeCell ref="J209:M209"/>
    <mergeCell ref="Z209:AC209"/>
    <mergeCell ref="O127:U127"/>
    <mergeCell ref="V127:Y127"/>
    <mergeCell ref="Z127:AC127"/>
    <mergeCell ref="O143:U143"/>
    <mergeCell ref="O198:U198"/>
    <mergeCell ref="F198:I198"/>
    <mergeCell ref="J198:M198"/>
    <mergeCell ref="B36:AC36"/>
    <mergeCell ref="B61:AC61"/>
    <mergeCell ref="H188:I188"/>
    <mergeCell ref="V59:Y59"/>
    <mergeCell ref="Z59:AC59"/>
    <mergeCell ref="O100:U100"/>
    <mergeCell ref="J118:M118"/>
    <mergeCell ref="O45:U45"/>
    <mergeCell ref="F100:I100"/>
    <mergeCell ref="H170:I170"/>
    <mergeCell ref="H141:I141"/>
    <mergeCell ref="H105:I105"/>
    <mergeCell ref="H125:I125"/>
    <mergeCell ref="F118:I118"/>
    <mergeCell ref="B120:AC120"/>
    <mergeCell ref="O156:U156"/>
    <mergeCell ref="V156:Y156"/>
    <mergeCell ref="Z156:AC156"/>
    <mergeCell ref="J100:M100"/>
    <mergeCell ref="F107:I107"/>
    <mergeCell ref="J156:M156"/>
    <mergeCell ref="F84:I84"/>
    <mergeCell ref="J84:M84"/>
    <mergeCell ref="H82:I82"/>
    <mergeCell ref="H98:I98"/>
    <mergeCell ref="J107:M107"/>
    <mergeCell ref="H154:I154"/>
    <mergeCell ref="B129:AC129"/>
    <mergeCell ref="B79:AC79"/>
    <mergeCell ref="B86:AC86"/>
    <mergeCell ref="O84:U84"/>
    <mergeCell ref="V84:Y84"/>
    <mergeCell ref="Z84:AC84"/>
    <mergeCell ref="X82:Y82"/>
    <mergeCell ref="H64:I64"/>
    <mergeCell ref="H76:I76"/>
    <mergeCell ref="F66:I66"/>
    <mergeCell ref="J66:M66"/>
    <mergeCell ref="B68:AC68"/>
    <mergeCell ref="O66:U66"/>
    <mergeCell ref="V66:Y66"/>
    <mergeCell ref="Z66:AC66"/>
    <mergeCell ref="X76:Y76"/>
    <mergeCell ref="H57:I57"/>
    <mergeCell ref="B15:AC15"/>
    <mergeCell ref="B24:AC24"/>
    <mergeCell ref="B47:AC47"/>
    <mergeCell ref="O22:U22"/>
    <mergeCell ref="J22:M22"/>
    <mergeCell ref="F34:I34"/>
    <mergeCell ref="J34:M34"/>
    <mergeCell ref="H43:I43"/>
    <mergeCell ref="Z34:AC34"/>
    <mergeCell ref="H32:I32"/>
    <mergeCell ref="C7:E7"/>
    <mergeCell ref="B102:AC102"/>
    <mergeCell ref="V22:Y22"/>
    <mergeCell ref="Z22:AC22"/>
    <mergeCell ref="O34:U34"/>
    <mergeCell ref="V34:Y34"/>
    <mergeCell ref="J45:M45"/>
    <mergeCell ref="F22:I22"/>
    <mergeCell ref="H20:I20"/>
    <mergeCell ref="C8:E8"/>
    <mergeCell ref="F127:I127"/>
    <mergeCell ref="J127:M127"/>
    <mergeCell ref="F143:I143"/>
    <mergeCell ref="J143:M143"/>
    <mergeCell ref="F45:I45"/>
    <mergeCell ref="F59:I59"/>
    <mergeCell ref="J59:M59"/>
    <mergeCell ref="F13:I13"/>
    <mergeCell ref="J13:M13"/>
    <mergeCell ref="H221:I221"/>
    <mergeCell ref="F172:I172"/>
    <mergeCell ref="H214:I214"/>
    <mergeCell ref="F216:I216"/>
    <mergeCell ref="J216:M216"/>
    <mergeCell ref="J172:M172"/>
    <mergeCell ref="F179:I179"/>
    <mergeCell ref="B192:AC192"/>
    <mergeCell ref="B200:AC200"/>
    <mergeCell ref="B211:AC211"/>
    <mergeCell ref="J190:M190"/>
    <mergeCell ref="Z7:AA7"/>
    <mergeCell ref="Z8:AA8"/>
    <mergeCell ref="Z9:AC9"/>
    <mergeCell ref="O13:U13"/>
    <mergeCell ref="V13:Y13"/>
    <mergeCell ref="Z13:AC13"/>
    <mergeCell ref="J7:K7"/>
    <mergeCell ref="J8:K8"/>
    <mergeCell ref="J9:M9"/>
  </mergeCells>
  <printOptions/>
  <pageMargins left="0.787401575" right="0.787401575" top="0.42" bottom="0.47" header="0.34" footer="0.35"/>
  <pageSetup fitToHeight="0" fitToWidth="1" horizontalDpi="600" verticalDpi="600" orientation="landscape" paperSize="9" scale="27" r:id="rId2"/>
  <headerFooter alignWithMargins="0">
    <oddFooter>&amp;LVersion : 2002 - A - 1&amp;CAnalyse de risques&amp;RPage : &amp;P/&amp;N</oddFooter>
  </headerFooter>
  <rowBreaks count="3" manualBreakCount="3">
    <brk id="43" max="28" man="1"/>
    <brk id="64" max="28" man="1"/>
    <brk id="125" max="28" man="1"/>
  </rowBreaks>
  <drawing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IV336"/>
  <sheetViews>
    <sheetView zoomScale="70" zoomScaleNormal="70" zoomScalePageLayoutView="0" workbookViewId="0" topLeftCell="O10">
      <selection activeCell="AB157" sqref="AB157"/>
    </sheetView>
  </sheetViews>
  <sheetFormatPr defaultColWidth="11.421875" defaultRowHeight="12.75"/>
  <cols>
    <col min="1" max="1" width="6.28125" style="1" customWidth="1"/>
    <col min="2" max="2" width="49.57421875" style="1" customWidth="1"/>
    <col min="3" max="3" width="10.421875" style="1" customWidth="1"/>
    <col min="4" max="4" width="12.28125" style="1" customWidth="1"/>
    <col min="5" max="5" width="15.140625" style="1" bestFit="1" customWidth="1"/>
    <col min="6" max="6" width="18.421875" style="1" customWidth="1"/>
    <col min="7" max="7" width="11.57421875" style="1" customWidth="1"/>
    <col min="8" max="8" width="16.140625" style="1" customWidth="1"/>
    <col min="9" max="9" width="14.140625" style="1" customWidth="1"/>
    <col min="10" max="13" width="8.7109375" style="1" customWidth="1"/>
    <col min="14" max="14" width="100.57421875" style="1" customWidth="1"/>
    <col min="15" max="25" width="15.140625" style="13" customWidth="1"/>
    <col min="26" max="29" width="8.7109375" style="13" customWidth="1"/>
    <col min="30" max="16384" width="11.421875" style="1" customWidth="1"/>
  </cols>
  <sheetData>
    <row r="1" spans="3:29" s="101" customFormat="1" ht="75.75" customHeight="1">
      <c r="C1" s="103"/>
      <c r="D1" s="103"/>
      <c r="E1" s="103"/>
      <c r="F1" s="444"/>
      <c r="G1" s="103"/>
      <c r="H1" s="103"/>
      <c r="I1" s="103"/>
      <c r="J1" s="103"/>
      <c r="K1" s="103"/>
      <c r="L1" s="103"/>
      <c r="M1" s="103"/>
      <c r="N1" s="472"/>
      <c r="O1" s="478"/>
      <c r="P1" s="478"/>
      <c r="Q1" s="478"/>
      <c r="R1" s="478"/>
      <c r="S1" s="478"/>
      <c r="T1" s="478"/>
      <c r="U1" s="478"/>
      <c r="V1" s="33"/>
      <c r="W1" s="13"/>
      <c r="X1" s="13"/>
      <c r="Y1" s="13"/>
      <c r="Z1" s="13"/>
      <c r="AA1" s="13"/>
      <c r="AB1" s="13"/>
      <c r="AC1" s="13"/>
    </row>
    <row r="2" spans="3:29" s="101" customFormat="1" ht="15">
      <c r="C2" s="103"/>
      <c r="D2" s="103" t="s">
        <v>112</v>
      </c>
      <c r="E2" s="103"/>
      <c r="F2" s="103"/>
      <c r="G2" s="103"/>
      <c r="H2" s="103"/>
      <c r="I2" s="103"/>
      <c r="J2" s="103"/>
      <c r="K2" s="103"/>
      <c r="L2" s="103"/>
      <c r="M2" s="103"/>
      <c r="O2" s="478"/>
      <c r="P2" s="478"/>
      <c r="Q2" s="478"/>
      <c r="R2" s="478"/>
      <c r="S2" s="478"/>
      <c r="T2" s="478"/>
      <c r="U2" s="478"/>
      <c r="V2" s="13"/>
      <c r="W2" s="13"/>
      <c r="X2" s="13"/>
      <c r="Y2" s="13"/>
      <c r="Z2" s="13"/>
      <c r="AA2" s="13"/>
      <c r="AB2" s="13"/>
      <c r="AC2" s="13"/>
    </row>
    <row r="3" spans="3:29" s="101" customFormat="1" ht="15.75">
      <c r="C3" s="103"/>
      <c r="D3" s="103"/>
      <c r="E3" s="103"/>
      <c r="F3" s="444"/>
      <c r="G3" s="103"/>
      <c r="H3" s="103"/>
      <c r="I3" s="103"/>
      <c r="J3" s="103"/>
      <c r="K3" s="103"/>
      <c r="L3" s="103"/>
      <c r="M3" s="103"/>
      <c r="O3" s="478"/>
      <c r="P3" s="478"/>
      <c r="Q3" s="478"/>
      <c r="R3" s="478"/>
      <c r="S3" s="478"/>
      <c r="T3" s="478"/>
      <c r="U3" s="478"/>
      <c r="V3" s="33"/>
      <c r="W3" s="13"/>
      <c r="X3" s="13"/>
      <c r="Y3" s="13"/>
      <c r="Z3" s="13"/>
      <c r="AA3" s="13"/>
      <c r="AB3" s="13"/>
      <c r="AC3" s="13"/>
    </row>
    <row r="4" spans="3:29" s="101" customFormat="1" ht="15">
      <c r="C4" s="103"/>
      <c r="D4" s="103"/>
      <c r="E4" s="103"/>
      <c r="F4" s="103"/>
      <c r="G4" s="103"/>
      <c r="H4" s="103"/>
      <c r="I4" s="103"/>
      <c r="J4" s="103"/>
      <c r="K4" s="103"/>
      <c r="L4" s="103"/>
      <c r="M4" s="103"/>
      <c r="O4" s="478"/>
      <c r="P4" s="478"/>
      <c r="Q4" s="478"/>
      <c r="R4" s="478"/>
      <c r="S4" s="478"/>
      <c r="T4" s="478"/>
      <c r="U4" s="478"/>
      <c r="V4" s="13"/>
      <c r="W4" s="13"/>
      <c r="X4" s="13"/>
      <c r="Y4" s="13"/>
      <c r="Z4" s="13"/>
      <c r="AA4" s="13"/>
      <c r="AB4" s="13"/>
      <c r="AC4" s="13"/>
    </row>
    <row r="5" spans="3:29" s="101" customFormat="1" ht="15">
      <c r="C5" s="103"/>
      <c r="D5" s="103"/>
      <c r="E5" s="103"/>
      <c r="F5" s="103"/>
      <c r="G5" s="103"/>
      <c r="H5" s="103"/>
      <c r="I5" s="103"/>
      <c r="J5" s="103"/>
      <c r="K5" s="103"/>
      <c r="L5" s="103"/>
      <c r="M5" s="103"/>
      <c r="O5" s="478"/>
      <c r="P5" s="478"/>
      <c r="Q5" s="478"/>
      <c r="R5" s="478"/>
      <c r="S5" s="478"/>
      <c r="T5" s="478"/>
      <c r="U5" s="478"/>
      <c r="V5" s="13"/>
      <c r="W5" s="13"/>
      <c r="X5" s="13"/>
      <c r="Y5" s="13"/>
      <c r="Z5" s="13"/>
      <c r="AA5" s="13"/>
      <c r="AB5" s="13"/>
      <c r="AC5" s="13"/>
    </row>
    <row r="6" spans="3:29" s="101" customFormat="1" ht="15.75" thickBot="1">
      <c r="C6" s="103"/>
      <c r="D6" s="103"/>
      <c r="E6" s="103"/>
      <c r="F6" s="103"/>
      <c r="G6" s="103"/>
      <c r="H6" s="103"/>
      <c r="I6" s="103"/>
      <c r="J6" s="103"/>
      <c r="K6" s="103"/>
      <c r="L6" s="103"/>
      <c r="M6" s="103"/>
      <c r="O6" s="478"/>
      <c r="P6" s="478"/>
      <c r="Q6" s="478"/>
      <c r="R6" s="478"/>
      <c r="S6" s="478"/>
      <c r="T6" s="478"/>
      <c r="U6" s="478"/>
      <c r="V6" s="13"/>
      <c r="W6" s="13"/>
      <c r="X6" s="13"/>
      <c r="Y6" s="13"/>
      <c r="Z6" s="13"/>
      <c r="AA6" s="13"/>
      <c r="AB6" s="13"/>
      <c r="AC6" s="13"/>
    </row>
    <row r="7" spans="2:29" s="101" customFormat="1" ht="30" customHeight="1" thickTop="1">
      <c r="B7" s="481" t="s">
        <v>49</v>
      </c>
      <c r="C7" s="795"/>
      <c r="D7" s="795"/>
      <c r="E7" s="796"/>
      <c r="F7" s="103"/>
      <c r="G7" s="103"/>
      <c r="H7" s="103"/>
      <c r="I7" s="103"/>
      <c r="J7" s="797" t="s">
        <v>67</v>
      </c>
      <c r="K7" s="798"/>
      <c r="L7" s="424"/>
      <c r="M7" s="424"/>
      <c r="N7" s="448"/>
      <c r="O7" s="478"/>
      <c r="P7" s="478"/>
      <c r="Q7" s="478"/>
      <c r="R7" s="478"/>
      <c r="S7" s="91"/>
      <c r="T7" s="91"/>
      <c r="U7" s="91"/>
      <c r="V7" s="90"/>
      <c r="W7" s="90"/>
      <c r="X7" s="90"/>
      <c r="Y7" s="90"/>
      <c r="Z7" s="783"/>
      <c r="AA7" s="783"/>
      <c r="AB7" s="90"/>
      <c r="AC7" s="90"/>
    </row>
    <row r="8" spans="2:29" s="101" customFormat="1" ht="30.75" customHeight="1" thickBot="1">
      <c r="B8" s="482" t="s">
        <v>2</v>
      </c>
      <c r="C8" s="799"/>
      <c r="D8" s="799"/>
      <c r="E8" s="800"/>
      <c r="F8" s="103"/>
      <c r="G8" s="103"/>
      <c r="H8" s="103"/>
      <c r="I8" s="103"/>
      <c r="J8" s="801" t="s">
        <v>68</v>
      </c>
      <c r="K8" s="802"/>
      <c r="L8" s="348"/>
      <c r="M8" s="348"/>
      <c r="N8" s="447"/>
      <c r="O8" s="478"/>
      <c r="P8" s="478"/>
      <c r="Q8" s="478"/>
      <c r="R8" s="478"/>
      <c r="S8" s="91"/>
      <c r="T8" s="91"/>
      <c r="U8" s="91"/>
      <c r="V8" s="90"/>
      <c r="W8" s="90"/>
      <c r="X8" s="90"/>
      <c r="Y8" s="90"/>
      <c r="Z8" s="783"/>
      <c r="AA8" s="783"/>
      <c r="AB8" s="90"/>
      <c r="AC8" s="90"/>
    </row>
    <row r="9" spans="2:29" s="101" customFormat="1" ht="34.5" customHeight="1" thickBot="1" thickTop="1">
      <c r="B9" s="483" t="s">
        <v>98</v>
      </c>
      <c r="C9" s="446"/>
      <c r="D9" s="446"/>
      <c r="E9" s="446"/>
      <c r="F9" s="103"/>
      <c r="G9" s="103"/>
      <c r="H9" s="103"/>
      <c r="I9" s="103"/>
      <c r="J9" s="792" t="s">
        <v>69</v>
      </c>
      <c r="K9" s="793"/>
      <c r="L9" s="793"/>
      <c r="M9" s="793"/>
      <c r="N9" s="445"/>
      <c r="O9" s="478"/>
      <c r="P9" s="478"/>
      <c r="Q9" s="478"/>
      <c r="R9" s="478"/>
      <c r="S9" s="91"/>
      <c r="T9" s="91"/>
      <c r="U9" s="91"/>
      <c r="V9" s="90"/>
      <c r="W9" s="90"/>
      <c r="X9" s="90"/>
      <c r="Y9" s="90"/>
      <c r="Z9" s="783"/>
      <c r="AA9" s="783"/>
      <c r="AB9" s="783"/>
      <c r="AC9" s="783"/>
    </row>
    <row r="10" spans="2:29" s="101" customFormat="1" ht="16.5" thickTop="1">
      <c r="B10" s="116"/>
      <c r="C10" s="480"/>
      <c r="D10" s="103"/>
      <c r="E10" s="103"/>
      <c r="F10" s="103"/>
      <c r="G10" s="103"/>
      <c r="H10" s="103"/>
      <c r="I10" s="103"/>
      <c r="J10" s="103"/>
      <c r="K10" s="103"/>
      <c r="L10" s="103"/>
      <c r="M10" s="103"/>
      <c r="O10" s="478"/>
      <c r="P10" s="478"/>
      <c r="Q10" s="478"/>
      <c r="R10" s="478"/>
      <c r="S10" s="91"/>
      <c r="T10" s="91"/>
      <c r="U10" s="91"/>
      <c r="V10" s="90"/>
      <c r="W10" s="90"/>
      <c r="X10" s="90"/>
      <c r="Y10" s="90"/>
      <c r="Z10" s="90"/>
      <c r="AA10" s="90"/>
      <c r="AB10" s="90"/>
      <c r="AC10" s="90"/>
    </row>
    <row r="11" spans="2:29" s="101" customFormat="1" ht="31.5" customHeight="1">
      <c r="B11" s="794" t="s">
        <v>663</v>
      </c>
      <c r="C11" s="794"/>
      <c r="D11" s="794"/>
      <c r="E11" s="794"/>
      <c r="F11" s="794"/>
      <c r="G11" s="794"/>
      <c r="H11" s="794"/>
      <c r="I11" s="794"/>
      <c r="J11" s="794"/>
      <c r="K11" s="794"/>
      <c r="L11" s="794"/>
      <c r="M11" s="794"/>
      <c r="N11" s="794"/>
      <c r="O11" s="794"/>
      <c r="P11" s="794"/>
      <c r="Q11" s="794"/>
      <c r="R11" s="794"/>
      <c r="S11" s="794"/>
      <c r="T11" s="794"/>
      <c r="U11" s="794"/>
      <c r="V11" s="13"/>
      <c r="W11" s="13"/>
      <c r="X11" s="13"/>
      <c r="Y11" s="13"/>
      <c r="Z11" s="13"/>
      <c r="AA11" s="13"/>
      <c r="AB11" s="13"/>
      <c r="AC11" s="13"/>
    </row>
    <row r="12" spans="3:14" ht="15" customHeight="1" thickBot="1">
      <c r="C12" s="4"/>
      <c r="N12" s="33" t="s">
        <v>70</v>
      </c>
    </row>
    <row r="13" spans="6:29" ht="26.25" customHeight="1" thickBot="1">
      <c r="F13" s="741" t="s">
        <v>14</v>
      </c>
      <c r="G13" s="742"/>
      <c r="H13" s="742"/>
      <c r="I13" s="743"/>
      <c r="J13" s="741" t="s">
        <v>15</v>
      </c>
      <c r="K13" s="742"/>
      <c r="L13" s="742"/>
      <c r="M13" s="743"/>
      <c r="O13" s="784" t="s">
        <v>168</v>
      </c>
      <c r="P13" s="785"/>
      <c r="Q13" s="785"/>
      <c r="R13" s="785"/>
      <c r="S13" s="785"/>
      <c r="T13" s="785"/>
      <c r="U13" s="785"/>
      <c r="V13" s="741" t="s">
        <v>262</v>
      </c>
      <c r="W13" s="742"/>
      <c r="X13" s="742"/>
      <c r="Y13" s="743"/>
      <c r="Z13" s="741" t="s">
        <v>15</v>
      </c>
      <c r="AA13" s="742"/>
      <c r="AB13" s="742"/>
      <c r="AC13" s="743"/>
    </row>
    <row r="14" spans="2:29" ht="48" customHeight="1" thickBot="1">
      <c r="B14" s="9" t="s">
        <v>16</v>
      </c>
      <c r="C14" s="5" t="s">
        <v>13</v>
      </c>
      <c r="D14" s="6" t="s">
        <v>12</v>
      </c>
      <c r="E14" s="7" t="s">
        <v>11</v>
      </c>
      <c r="F14" s="5" t="s">
        <v>20</v>
      </c>
      <c r="G14" s="6" t="s">
        <v>10</v>
      </c>
      <c r="H14" s="8" t="s">
        <v>9</v>
      </c>
      <c r="I14" s="7" t="s">
        <v>19</v>
      </c>
      <c r="J14" s="5" t="s">
        <v>4</v>
      </c>
      <c r="K14" s="6" t="s">
        <v>5</v>
      </c>
      <c r="L14" s="6" t="s">
        <v>6</v>
      </c>
      <c r="M14" s="7" t="s">
        <v>7</v>
      </c>
      <c r="N14" s="9" t="s">
        <v>8</v>
      </c>
      <c r="O14" s="487" t="s">
        <v>205</v>
      </c>
      <c r="P14" s="488" t="s">
        <v>162</v>
      </c>
      <c r="Q14" s="488" t="s">
        <v>343</v>
      </c>
      <c r="R14" s="489" t="s">
        <v>164</v>
      </c>
      <c r="S14" s="489" t="s">
        <v>165</v>
      </c>
      <c r="T14" s="489" t="s">
        <v>166</v>
      </c>
      <c r="U14" s="488" t="s">
        <v>167</v>
      </c>
      <c r="V14" s="5" t="s">
        <v>20</v>
      </c>
      <c r="W14" s="6" t="s">
        <v>10</v>
      </c>
      <c r="X14" s="8" t="s">
        <v>9</v>
      </c>
      <c r="Y14" s="7" t="s">
        <v>19</v>
      </c>
      <c r="Z14" s="5" t="s">
        <v>4</v>
      </c>
      <c r="AA14" s="6" t="s">
        <v>5</v>
      </c>
      <c r="AB14" s="6" t="s">
        <v>6</v>
      </c>
      <c r="AC14" s="7" t="s">
        <v>7</v>
      </c>
    </row>
    <row r="15" spans="2:29" ht="21.75" customHeight="1" thickBot="1">
      <c r="B15" s="753" t="s">
        <v>23</v>
      </c>
      <c r="C15" s="754"/>
      <c r="D15" s="754"/>
      <c r="E15" s="754"/>
      <c r="F15" s="754"/>
      <c r="G15" s="754"/>
      <c r="H15" s="754"/>
      <c r="I15" s="754"/>
      <c r="J15" s="754"/>
      <c r="K15" s="754"/>
      <c r="L15" s="754"/>
      <c r="M15" s="754"/>
      <c r="N15" s="754"/>
      <c r="O15" s="599"/>
      <c r="P15" s="599"/>
      <c r="Q15" s="599"/>
      <c r="R15" s="599"/>
      <c r="S15" s="599"/>
      <c r="T15" s="599"/>
      <c r="U15" s="599"/>
      <c r="V15" s="599"/>
      <c r="W15" s="599"/>
      <c r="X15" s="599"/>
      <c r="Y15" s="599"/>
      <c r="Z15" s="599"/>
      <c r="AA15" s="599"/>
      <c r="AB15" s="599"/>
      <c r="AC15" s="600"/>
    </row>
    <row r="16" spans="2:29" ht="133.5" customHeight="1">
      <c r="B16" s="274" t="s">
        <v>23</v>
      </c>
      <c r="C16" s="272" t="s">
        <v>3</v>
      </c>
      <c r="D16" s="272"/>
      <c r="E16" s="272"/>
      <c r="F16" s="272">
        <v>1</v>
      </c>
      <c r="G16" s="272">
        <v>2</v>
      </c>
      <c r="H16" s="272">
        <v>1</v>
      </c>
      <c r="I16" s="272">
        <f>+H16+G16+F16</f>
        <v>4</v>
      </c>
      <c r="J16" s="272">
        <f>IF($I16&gt;0,(IF($I16&lt;4,"X",""))," ")</f>
      </c>
      <c r="K16" s="272" t="str">
        <f>IF($I16&gt;3,(IF($I16&lt;6,"X",""))," ")</f>
        <v>X</v>
      </c>
      <c r="L16" s="272" t="str">
        <f>IF($I16&gt;5,(IF($I16&lt;8,"X",""))," ")</f>
        <v> </v>
      </c>
      <c r="M16" s="272" t="str">
        <f>IF($I16&gt;7,(IF($I16&lt;12,"X",""))," ")</f>
        <v> </v>
      </c>
      <c r="N16" s="589" t="s">
        <v>652</v>
      </c>
      <c r="O16" s="361" t="s">
        <v>3</v>
      </c>
      <c r="P16" s="330"/>
      <c r="Q16" s="330" t="s">
        <v>3</v>
      </c>
      <c r="R16" s="330"/>
      <c r="S16" s="345"/>
      <c r="T16" s="345"/>
      <c r="U16" s="490"/>
      <c r="V16" s="332">
        <v>1</v>
      </c>
      <c r="W16" s="329">
        <v>2</v>
      </c>
      <c r="X16" s="329">
        <v>1</v>
      </c>
      <c r="Y16" s="338">
        <f>X16+W16+V16</f>
        <v>4</v>
      </c>
      <c r="Z16" s="419"/>
      <c r="AA16" s="329" t="s">
        <v>3</v>
      </c>
      <c r="AB16" s="329"/>
      <c r="AC16" s="338"/>
    </row>
    <row r="17" spans="2:29" ht="105.75" customHeight="1">
      <c r="B17" s="250" t="s">
        <v>174</v>
      </c>
      <c r="C17" s="231" t="s">
        <v>3</v>
      </c>
      <c r="D17" s="231"/>
      <c r="E17" s="231"/>
      <c r="F17" s="327">
        <v>1</v>
      </c>
      <c r="G17" s="327">
        <v>2</v>
      </c>
      <c r="H17" s="327">
        <v>1</v>
      </c>
      <c r="I17" s="327">
        <f>+H17+G17+F17</f>
        <v>4</v>
      </c>
      <c r="J17" s="231">
        <f>IF($I17&gt;0,(IF($I17&lt;4,"X",""))," ")</f>
      </c>
      <c r="K17" s="231" t="str">
        <f>IF($I17&gt;3,(IF($I17&lt;6,"X",""))," ")</f>
        <v>X</v>
      </c>
      <c r="L17" s="231" t="str">
        <f>IF($I17&gt;5,(IF($I17&lt;8,"X",""))," ")</f>
        <v> </v>
      </c>
      <c r="M17" s="231" t="str">
        <f>IF($I17&gt;7,(IF($I17&lt;12,"X",""))," ")</f>
        <v> </v>
      </c>
      <c r="N17" s="587" t="s">
        <v>653</v>
      </c>
      <c r="O17" s="362" t="s">
        <v>3</v>
      </c>
      <c r="P17" s="328"/>
      <c r="Q17" s="328" t="s">
        <v>3</v>
      </c>
      <c r="R17" s="328"/>
      <c r="S17" s="344"/>
      <c r="T17" s="344"/>
      <c r="U17" s="476"/>
      <c r="V17" s="333">
        <v>1</v>
      </c>
      <c r="W17" s="327">
        <v>1</v>
      </c>
      <c r="X17" s="327">
        <v>1</v>
      </c>
      <c r="Y17" s="339">
        <f>X17+W17+V17</f>
        <v>3</v>
      </c>
      <c r="Z17" s="431" t="s">
        <v>3</v>
      </c>
      <c r="AA17" s="327"/>
      <c r="AB17" s="327"/>
      <c r="AC17" s="339"/>
    </row>
    <row r="18" spans="2:29" ht="77.25" customHeight="1">
      <c r="B18" s="250" t="s">
        <v>664</v>
      </c>
      <c r="C18" s="231" t="s">
        <v>3</v>
      </c>
      <c r="D18" s="231"/>
      <c r="E18" s="231"/>
      <c r="F18" s="327">
        <v>1</v>
      </c>
      <c r="G18" s="327">
        <v>1</v>
      </c>
      <c r="H18" s="327">
        <v>1</v>
      </c>
      <c r="I18" s="327">
        <f>+H18+G18+F18</f>
        <v>3</v>
      </c>
      <c r="J18" s="231" t="str">
        <f>IF($I18&gt;0,(IF($I18&lt;4,"X",""))," ")</f>
        <v>X</v>
      </c>
      <c r="K18" s="231" t="str">
        <f>IF($I18&gt;3,(IF($I18&lt;6,"X",""))," ")</f>
        <v> </v>
      </c>
      <c r="L18" s="231" t="str">
        <f>IF($I18&gt;5,(IF($I18&lt;8,"X",""))," ")</f>
        <v> </v>
      </c>
      <c r="M18" s="231" t="str">
        <f>IF($I18&gt;7,(IF($I18&lt;12,"X",""))," ")</f>
        <v> </v>
      </c>
      <c r="N18" s="587" t="s">
        <v>486</v>
      </c>
      <c r="O18" s="362" t="s">
        <v>3</v>
      </c>
      <c r="P18" s="328"/>
      <c r="Q18" s="328" t="s">
        <v>3</v>
      </c>
      <c r="R18" s="328"/>
      <c r="S18" s="344"/>
      <c r="T18" s="344"/>
      <c r="U18" s="476"/>
      <c r="V18" s="333">
        <v>1</v>
      </c>
      <c r="W18" s="327">
        <v>2</v>
      </c>
      <c r="X18" s="327">
        <v>1</v>
      </c>
      <c r="Y18" s="339">
        <f>X18+W18+V18</f>
        <v>4</v>
      </c>
      <c r="Z18" s="431"/>
      <c r="AA18" s="327" t="s">
        <v>3</v>
      </c>
      <c r="AB18" s="327"/>
      <c r="AC18" s="339"/>
    </row>
    <row r="19" spans="2:29" ht="79.5" customHeight="1" thickBot="1">
      <c r="B19" s="207" t="s">
        <v>665</v>
      </c>
      <c r="C19" s="235" t="s">
        <v>3</v>
      </c>
      <c r="D19" s="235"/>
      <c r="E19" s="235"/>
      <c r="F19" s="331">
        <v>1</v>
      </c>
      <c r="G19" s="331">
        <v>4</v>
      </c>
      <c r="H19" s="331">
        <v>1</v>
      </c>
      <c r="I19" s="331">
        <f>+H19+G19+F19</f>
        <v>6</v>
      </c>
      <c r="J19" s="235">
        <f>IF($I19&gt;0,(IF($I19&lt;4,"X",""))," ")</f>
      </c>
      <c r="K19" s="235">
        <f>IF($I19&gt;3,(IF($I19&lt;6,"X",""))," ")</f>
      </c>
      <c r="L19" s="235" t="str">
        <f>IF($I19&gt;5,(IF($I19&lt;8,"X",""))," ")</f>
        <v>X</v>
      </c>
      <c r="M19" s="235" t="str">
        <f>IF($I19&gt;7,(IF($I19&lt;12,"X",""))," ")</f>
        <v> </v>
      </c>
      <c r="N19" s="590" t="s">
        <v>486</v>
      </c>
      <c r="O19" s="363" t="s">
        <v>3</v>
      </c>
      <c r="P19" s="356"/>
      <c r="Q19" s="356" t="s">
        <v>3</v>
      </c>
      <c r="R19" s="356"/>
      <c r="S19" s="359"/>
      <c r="T19" s="359"/>
      <c r="U19" s="491"/>
      <c r="V19" s="334">
        <v>1</v>
      </c>
      <c r="W19" s="331">
        <v>2</v>
      </c>
      <c r="X19" s="331">
        <v>1</v>
      </c>
      <c r="Y19" s="340">
        <f>X19+W19+V19</f>
        <v>4</v>
      </c>
      <c r="Z19" s="438"/>
      <c r="AA19" s="331" t="s">
        <v>3</v>
      </c>
      <c r="AB19" s="331"/>
      <c r="AC19" s="340"/>
    </row>
    <row r="20" spans="2:29" ht="21.75" customHeight="1" thickBot="1">
      <c r="B20" s="90"/>
      <c r="C20" s="90"/>
      <c r="D20" s="90"/>
      <c r="E20" s="90"/>
      <c r="F20" s="90"/>
      <c r="G20" s="90"/>
      <c r="H20" s="744" t="s">
        <v>22</v>
      </c>
      <c r="I20" s="745"/>
      <c r="J20" s="10"/>
      <c r="K20" s="11"/>
      <c r="L20" s="45" t="s">
        <v>3</v>
      </c>
      <c r="M20" s="12"/>
      <c r="N20" s="244"/>
      <c r="X20" s="773" t="s">
        <v>22</v>
      </c>
      <c r="Y20" s="775"/>
      <c r="Z20" s="368"/>
      <c r="AA20" s="350" t="s">
        <v>3</v>
      </c>
      <c r="AB20" s="367"/>
      <c r="AC20" s="352"/>
    </row>
    <row r="21" spans="2:14" ht="21.75" customHeight="1" thickBot="1">
      <c r="B21" s="90"/>
      <c r="C21" s="90"/>
      <c r="D21" s="90"/>
      <c r="E21" s="90"/>
      <c r="F21" s="90"/>
      <c r="G21" s="90"/>
      <c r="H21" s="30"/>
      <c r="I21" s="30"/>
      <c r="J21" s="31"/>
      <c r="K21" s="31"/>
      <c r="L21" s="31"/>
      <c r="M21" s="31"/>
      <c r="N21" s="244"/>
    </row>
    <row r="22" spans="2:29" ht="21.75" customHeight="1" thickBot="1">
      <c r="B22" s="90"/>
      <c r="C22" s="90"/>
      <c r="D22" s="90"/>
      <c r="E22" s="90"/>
      <c r="F22" s="741" t="s">
        <v>14</v>
      </c>
      <c r="G22" s="742"/>
      <c r="H22" s="742"/>
      <c r="I22" s="743"/>
      <c r="J22" s="741" t="s">
        <v>15</v>
      </c>
      <c r="K22" s="742"/>
      <c r="L22" s="742"/>
      <c r="M22" s="743"/>
      <c r="N22" s="244"/>
      <c r="O22" s="784" t="s">
        <v>168</v>
      </c>
      <c r="P22" s="785"/>
      <c r="Q22" s="785"/>
      <c r="R22" s="785"/>
      <c r="S22" s="785"/>
      <c r="T22" s="785"/>
      <c r="U22" s="785"/>
      <c r="V22" s="741" t="s">
        <v>262</v>
      </c>
      <c r="W22" s="742"/>
      <c r="X22" s="742"/>
      <c r="Y22" s="743"/>
      <c r="Z22" s="741" t="s">
        <v>15</v>
      </c>
      <c r="AA22" s="742"/>
      <c r="AB22" s="742"/>
      <c r="AC22" s="743"/>
    </row>
    <row r="23" spans="2:29" ht="27.75" customHeight="1" thickBot="1">
      <c r="B23" s="9" t="s">
        <v>16</v>
      </c>
      <c r="C23" s="5" t="s">
        <v>13</v>
      </c>
      <c r="D23" s="6" t="s">
        <v>12</v>
      </c>
      <c r="E23" s="7" t="s">
        <v>11</v>
      </c>
      <c r="F23" s="5" t="s">
        <v>20</v>
      </c>
      <c r="G23" s="6" t="s">
        <v>10</v>
      </c>
      <c r="H23" s="8" t="s">
        <v>9</v>
      </c>
      <c r="I23" s="7" t="s">
        <v>19</v>
      </c>
      <c r="J23" s="5" t="s">
        <v>4</v>
      </c>
      <c r="K23" s="6" t="s">
        <v>5</v>
      </c>
      <c r="L23" s="6" t="s">
        <v>6</v>
      </c>
      <c r="M23" s="7" t="s">
        <v>7</v>
      </c>
      <c r="N23" s="9" t="s">
        <v>8</v>
      </c>
      <c r="O23" s="487" t="s">
        <v>205</v>
      </c>
      <c r="P23" s="488" t="s">
        <v>162</v>
      </c>
      <c r="Q23" s="488" t="s">
        <v>343</v>
      </c>
      <c r="R23" s="489" t="s">
        <v>164</v>
      </c>
      <c r="S23" s="489" t="s">
        <v>165</v>
      </c>
      <c r="T23" s="489" t="s">
        <v>166</v>
      </c>
      <c r="U23" s="488" t="s">
        <v>167</v>
      </c>
      <c r="V23" s="5" t="s">
        <v>20</v>
      </c>
      <c r="W23" s="6" t="s">
        <v>10</v>
      </c>
      <c r="X23" s="8" t="s">
        <v>9</v>
      </c>
      <c r="Y23" s="7" t="s">
        <v>19</v>
      </c>
      <c r="Z23" s="5" t="s">
        <v>4</v>
      </c>
      <c r="AA23" s="6" t="s">
        <v>5</v>
      </c>
      <c r="AB23" s="6" t="s">
        <v>6</v>
      </c>
      <c r="AC23" s="7" t="s">
        <v>7</v>
      </c>
    </row>
    <row r="24" spans="2:29" ht="21.75" customHeight="1" thickBot="1">
      <c r="B24" s="753" t="s">
        <v>17</v>
      </c>
      <c r="C24" s="754"/>
      <c r="D24" s="754"/>
      <c r="E24" s="754"/>
      <c r="F24" s="754"/>
      <c r="G24" s="754"/>
      <c r="H24" s="754"/>
      <c r="I24" s="754"/>
      <c r="J24" s="754"/>
      <c r="K24" s="754"/>
      <c r="L24" s="754"/>
      <c r="M24" s="754"/>
      <c r="N24" s="754"/>
      <c r="O24" s="601"/>
      <c r="P24" s="599"/>
      <c r="Q24" s="599"/>
      <c r="R24" s="599"/>
      <c r="S24" s="599"/>
      <c r="T24" s="599"/>
      <c r="U24" s="599"/>
      <c r="V24" s="599"/>
      <c r="W24" s="599"/>
      <c r="X24" s="599"/>
      <c r="Y24" s="599"/>
      <c r="Z24" s="599"/>
      <c r="AA24" s="599"/>
      <c r="AB24" s="599"/>
      <c r="AC24" s="600"/>
    </row>
    <row r="25" spans="2:29" s="49" customFormat="1" ht="120" customHeight="1">
      <c r="B25" s="206" t="s">
        <v>18</v>
      </c>
      <c r="C25" s="162" t="s">
        <v>3</v>
      </c>
      <c r="D25" s="162"/>
      <c r="E25" s="162"/>
      <c r="F25" s="162">
        <v>1</v>
      </c>
      <c r="G25" s="162">
        <v>3</v>
      </c>
      <c r="H25" s="162">
        <v>1</v>
      </c>
      <c r="I25" s="162">
        <f aca="true" t="shared" si="0" ref="I25:I33">+H25+G25+F25</f>
        <v>5</v>
      </c>
      <c r="J25" s="162">
        <f aca="true" t="shared" si="1" ref="J25:J33">IF($I25&gt;0,(IF($I25&lt;4,"X",""))," ")</f>
      </c>
      <c r="K25" s="162" t="str">
        <f aca="true" t="shared" si="2" ref="K25:K33">IF($I25&gt;3,(IF($I25&lt;6,"X",""))," ")</f>
        <v>X</v>
      </c>
      <c r="L25" s="162" t="str">
        <f aca="true" t="shared" si="3" ref="L25:L33">IF($I25&gt;5,(IF($I25&lt;8,"X",""))," ")</f>
        <v> </v>
      </c>
      <c r="M25" s="162" t="str">
        <f aca="true" t="shared" si="4" ref="M25:M33">IF($I25&gt;7,(IF($I25&lt;12,"X",""))," ")</f>
        <v> </v>
      </c>
      <c r="N25" s="605" t="s">
        <v>666</v>
      </c>
      <c r="O25" s="330"/>
      <c r="P25" s="330"/>
      <c r="Q25" s="330"/>
      <c r="R25" s="330"/>
      <c r="S25" s="345"/>
      <c r="T25" s="345"/>
      <c r="U25" s="345"/>
      <c r="V25" s="345"/>
      <c r="W25" s="330"/>
      <c r="X25" s="330"/>
      <c r="Y25" s="330"/>
      <c r="Z25" s="330"/>
      <c r="AA25" s="330"/>
      <c r="AB25" s="330"/>
      <c r="AC25" s="494"/>
    </row>
    <row r="26" spans="2:29" s="49" customFormat="1" ht="50.25" customHeight="1">
      <c r="B26" s="250" t="s">
        <v>145</v>
      </c>
      <c r="C26" s="205" t="s">
        <v>3</v>
      </c>
      <c r="D26" s="205"/>
      <c r="E26" s="205"/>
      <c r="F26" s="205">
        <v>1</v>
      </c>
      <c r="G26" s="205">
        <v>1</v>
      </c>
      <c r="H26" s="205">
        <v>3</v>
      </c>
      <c r="I26" s="205">
        <f>H26+G26+F26</f>
        <v>5</v>
      </c>
      <c r="J26" s="205">
        <f t="shared" si="1"/>
      </c>
      <c r="K26" s="205" t="str">
        <f t="shared" si="2"/>
        <v>X</v>
      </c>
      <c r="L26" s="205" t="str">
        <f t="shared" si="3"/>
        <v> </v>
      </c>
      <c r="M26" s="205" t="str">
        <f t="shared" si="4"/>
        <v> </v>
      </c>
      <c r="N26" s="606" t="s">
        <v>667</v>
      </c>
      <c r="O26" s="205" t="s">
        <v>3</v>
      </c>
      <c r="P26" s="205"/>
      <c r="Q26" s="205" t="s">
        <v>3</v>
      </c>
      <c r="R26" s="205" t="s">
        <v>3</v>
      </c>
      <c r="S26" s="205" t="s">
        <v>3</v>
      </c>
      <c r="T26" s="205" t="s">
        <v>3</v>
      </c>
      <c r="U26" s="205"/>
      <c r="V26" s="205">
        <v>1</v>
      </c>
      <c r="W26" s="205">
        <v>1</v>
      </c>
      <c r="X26" s="205">
        <v>1</v>
      </c>
      <c r="Y26" s="328">
        <f>X26+W26+V26</f>
        <v>3</v>
      </c>
      <c r="Z26" s="328" t="s">
        <v>3</v>
      </c>
      <c r="AA26" s="328"/>
      <c r="AB26" s="328"/>
      <c r="AC26" s="391"/>
    </row>
    <row r="27" spans="2:29" s="49" customFormat="1" ht="43.5" customHeight="1">
      <c r="B27" s="250" t="s">
        <v>21</v>
      </c>
      <c r="C27" s="205" t="s">
        <v>3</v>
      </c>
      <c r="D27" s="205"/>
      <c r="E27" s="205"/>
      <c r="F27" s="205">
        <v>1</v>
      </c>
      <c r="G27" s="205">
        <v>1</v>
      </c>
      <c r="H27" s="205">
        <v>1</v>
      </c>
      <c r="I27" s="205">
        <f t="shared" si="0"/>
        <v>3</v>
      </c>
      <c r="J27" s="205" t="str">
        <f t="shared" si="1"/>
        <v>X</v>
      </c>
      <c r="K27" s="205" t="str">
        <f t="shared" si="2"/>
        <v> </v>
      </c>
      <c r="L27" s="205" t="str">
        <f t="shared" si="3"/>
        <v> </v>
      </c>
      <c r="M27" s="205" t="str">
        <f t="shared" si="4"/>
        <v> </v>
      </c>
      <c r="N27" s="606" t="s">
        <v>668</v>
      </c>
      <c r="O27" s="328"/>
      <c r="P27" s="328"/>
      <c r="Q27" s="328"/>
      <c r="R27" s="328"/>
      <c r="S27" s="344"/>
      <c r="T27" s="344"/>
      <c r="U27" s="344"/>
      <c r="V27" s="344"/>
      <c r="W27" s="328"/>
      <c r="X27" s="328"/>
      <c r="Y27" s="328"/>
      <c r="Z27" s="328"/>
      <c r="AA27" s="328"/>
      <c r="AB27" s="328"/>
      <c r="AC27" s="391"/>
    </row>
    <row r="28" spans="2:29" ht="39" customHeight="1">
      <c r="B28" s="595" t="s">
        <v>344</v>
      </c>
      <c r="C28" s="231"/>
      <c r="D28" s="231"/>
      <c r="E28" s="231" t="s">
        <v>3</v>
      </c>
      <c r="F28" s="231"/>
      <c r="G28" s="231"/>
      <c r="H28" s="231"/>
      <c r="I28" s="231">
        <f t="shared" si="0"/>
        <v>0</v>
      </c>
      <c r="J28" s="231" t="str">
        <f t="shared" si="1"/>
        <v> </v>
      </c>
      <c r="K28" s="231" t="str">
        <f t="shared" si="2"/>
        <v> </v>
      </c>
      <c r="L28" s="231" t="str">
        <f t="shared" si="3"/>
        <v> </v>
      </c>
      <c r="M28" s="231" t="str">
        <f t="shared" si="4"/>
        <v> </v>
      </c>
      <c r="N28" s="593"/>
      <c r="O28" s="328"/>
      <c r="P28" s="328"/>
      <c r="Q28" s="328"/>
      <c r="R28" s="328"/>
      <c r="S28" s="344"/>
      <c r="T28" s="344"/>
      <c r="U28" s="344"/>
      <c r="V28" s="588"/>
      <c r="W28" s="327"/>
      <c r="X28" s="327"/>
      <c r="Y28" s="327"/>
      <c r="Z28" s="327"/>
      <c r="AA28" s="327"/>
      <c r="AB28" s="327"/>
      <c r="AC28" s="339"/>
    </row>
    <row r="29" spans="2:29" s="101" customFormat="1" ht="34.5" customHeight="1">
      <c r="B29" s="595" t="s">
        <v>209</v>
      </c>
      <c r="C29" s="327" t="s">
        <v>3</v>
      </c>
      <c r="D29" s="327"/>
      <c r="E29" s="327"/>
      <c r="F29" s="327">
        <v>2</v>
      </c>
      <c r="G29" s="327">
        <v>1</v>
      </c>
      <c r="H29" s="327">
        <v>1</v>
      </c>
      <c r="I29" s="327">
        <f t="shared" si="0"/>
        <v>4</v>
      </c>
      <c r="J29" s="327">
        <f t="shared" si="1"/>
      </c>
      <c r="K29" s="327" t="str">
        <f t="shared" si="2"/>
        <v>X</v>
      </c>
      <c r="L29" s="327" t="str">
        <f t="shared" si="3"/>
        <v> </v>
      </c>
      <c r="M29" s="327" t="str">
        <f t="shared" si="4"/>
        <v> </v>
      </c>
      <c r="N29" s="592" t="s">
        <v>341</v>
      </c>
      <c r="O29" s="328"/>
      <c r="P29" s="328"/>
      <c r="Q29" s="328"/>
      <c r="R29" s="328"/>
      <c r="S29" s="344"/>
      <c r="T29" s="344" t="s">
        <v>3</v>
      </c>
      <c r="U29" s="344"/>
      <c r="V29" s="588">
        <v>1</v>
      </c>
      <c r="W29" s="327">
        <v>1</v>
      </c>
      <c r="X29" s="327">
        <v>1</v>
      </c>
      <c r="Y29" s="327">
        <f>X29+W29+V29</f>
        <v>3</v>
      </c>
      <c r="Z29" s="327" t="s">
        <v>3</v>
      </c>
      <c r="AA29" s="327"/>
      <c r="AB29" s="327"/>
      <c r="AC29" s="339"/>
    </row>
    <row r="30" spans="2:29" s="101" customFormat="1" ht="104.25" customHeight="1">
      <c r="B30" s="595" t="s">
        <v>281</v>
      </c>
      <c r="C30" s="327" t="s">
        <v>3</v>
      </c>
      <c r="D30" s="327"/>
      <c r="E30" s="327"/>
      <c r="F30" s="327">
        <v>2</v>
      </c>
      <c r="G30" s="327">
        <v>2</v>
      </c>
      <c r="H30" s="327">
        <v>1</v>
      </c>
      <c r="I30" s="327">
        <f t="shared" si="0"/>
        <v>5</v>
      </c>
      <c r="J30" s="327">
        <f t="shared" si="1"/>
      </c>
      <c r="K30" s="327" t="str">
        <f t="shared" si="2"/>
        <v>X</v>
      </c>
      <c r="L30" s="327" t="str">
        <f t="shared" si="3"/>
        <v> </v>
      </c>
      <c r="M30" s="327" t="str">
        <f t="shared" si="4"/>
        <v> </v>
      </c>
      <c r="N30" s="592" t="s">
        <v>419</v>
      </c>
      <c r="O30" s="328" t="s">
        <v>3</v>
      </c>
      <c r="P30" s="328"/>
      <c r="Q30" s="328" t="s">
        <v>3</v>
      </c>
      <c r="R30" s="328"/>
      <c r="S30" s="344"/>
      <c r="T30" s="344" t="s">
        <v>3</v>
      </c>
      <c r="U30" s="344"/>
      <c r="V30" s="588">
        <v>1</v>
      </c>
      <c r="W30" s="327">
        <v>1</v>
      </c>
      <c r="X30" s="327">
        <v>1</v>
      </c>
      <c r="Y30" s="327">
        <f>X30+W30+V30</f>
        <v>3</v>
      </c>
      <c r="Z30" s="327" t="s">
        <v>3</v>
      </c>
      <c r="AA30" s="327"/>
      <c r="AB30" s="327"/>
      <c r="AC30" s="339"/>
    </row>
    <row r="31" spans="2:29" s="101" customFormat="1" ht="79.5" customHeight="1">
      <c r="B31" s="595" t="s">
        <v>282</v>
      </c>
      <c r="C31" s="327" t="s">
        <v>3</v>
      </c>
      <c r="D31" s="327"/>
      <c r="E31" s="327"/>
      <c r="F31" s="327">
        <v>2</v>
      </c>
      <c r="G31" s="327">
        <v>2</v>
      </c>
      <c r="H31" s="327">
        <v>1</v>
      </c>
      <c r="I31" s="327">
        <f t="shared" si="0"/>
        <v>5</v>
      </c>
      <c r="J31" s="327">
        <f t="shared" si="1"/>
      </c>
      <c r="K31" s="327" t="str">
        <f t="shared" si="2"/>
        <v>X</v>
      </c>
      <c r="L31" s="327" t="str">
        <f t="shared" si="3"/>
        <v> </v>
      </c>
      <c r="M31" s="327" t="str">
        <f t="shared" si="4"/>
        <v> </v>
      </c>
      <c r="N31" s="592" t="s">
        <v>488</v>
      </c>
      <c r="O31" s="328" t="s">
        <v>3</v>
      </c>
      <c r="P31" s="328"/>
      <c r="Q31" s="328" t="s">
        <v>3</v>
      </c>
      <c r="R31" s="328"/>
      <c r="S31" s="344"/>
      <c r="T31" s="344" t="s">
        <v>3</v>
      </c>
      <c r="U31" s="344"/>
      <c r="V31" s="588">
        <v>1</v>
      </c>
      <c r="W31" s="327">
        <v>1</v>
      </c>
      <c r="X31" s="327">
        <v>1</v>
      </c>
      <c r="Y31" s="327">
        <f>X31+W31+V31</f>
        <v>3</v>
      </c>
      <c r="Z31" s="327" t="s">
        <v>3</v>
      </c>
      <c r="AA31" s="327"/>
      <c r="AB31" s="327"/>
      <c r="AC31" s="339"/>
    </row>
    <row r="32" spans="2:29" s="374" customFormat="1" ht="75">
      <c r="B32" s="596" t="s">
        <v>128</v>
      </c>
      <c r="C32" s="328" t="s">
        <v>3</v>
      </c>
      <c r="D32" s="328"/>
      <c r="E32" s="328"/>
      <c r="F32" s="328">
        <v>3</v>
      </c>
      <c r="G32" s="328">
        <v>2</v>
      </c>
      <c r="H32" s="328">
        <v>2</v>
      </c>
      <c r="I32" s="328">
        <f t="shared" si="0"/>
        <v>7</v>
      </c>
      <c r="J32" s="328">
        <f t="shared" si="1"/>
      </c>
      <c r="K32" s="328">
        <f t="shared" si="2"/>
      </c>
      <c r="L32" s="328" t="str">
        <f t="shared" si="3"/>
        <v>X</v>
      </c>
      <c r="M32" s="328" t="str">
        <f t="shared" si="4"/>
        <v> </v>
      </c>
      <c r="N32" s="594" t="s">
        <v>654</v>
      </c>
      <c r="O32" s="328" t="s">
        <v>3</v>
      </c>
      <c r="P32" s="328" t="s">
        <v>3</v>
      </c>
      <c r="Q32" s="328"/>
      <c r="R32" s="328"/>
      <c r="S32" s="344"/>
      <c r="T32" s="344" t="s">
        <v>3</v>
      </c>
      <c r="U32" s="344" t="s">
        <v>3</v>
      </c>
      <c r="V32" s="588">
        <v>2</v>
      </c>
      <c r="W32" s="327">
        <v>1</v>
      </c>
      <c r="X32" s="327">
        <v>2</v>
      </c>
      <c r="Y32" s="327">
        <f>X32+W32+V32</f>
        <v>5</v>
      </c>
      <c r="Z32" s="327"/>
      <c r="AA32" s="327" t="s">
        <v>3</v>
      </c>
      <c r="AB32" s="327"/>
      <c r="AC32" s="339"/>
    </row>
    <row r="33" spans="2:29" s="374" customFormat="1" ht="60.75" customHeight="1" thickBot="1">
      <c r="B33" s="597" t="s">
        <v>346</v>
      </c>
      <c r="C33" s="356" t="s">
        <v>3</v>
      </c>
      <c r="D33" s="356"/>
      <c r="E33" s="356"/>
      <c r="F33" s="356">
        <v>3</v>
      </c>
      <c r="G33" s="356">
        <v>2</v>
      </c>
      <c r="H33" s="356">
        <v>1</v>
      </c>
      <c r="I33" s="356">
        <f t="shared" si="0"/>
        <v>6</v>
      </c>
      <c r="J33" s="356">
        <f t="shared" si="1"/>
      </c>
      <c r="K33" s="356">
        <f t="shared" si="2"/>
      </c>
      <c r="L33" s="356" t="str">
        <f t="shared" si="3"/>
        <v>X</v>
      </c>
      <c r="M33" s="356" t="str">
        <f t="shared" si="4"/>
        <v> </v>
      </c>
      <c r="N33" s="598" t="s">
        <v>588</v>
      </c>
      <c r="O33" s="356"/>
      <c r="P33" s="356"/>
      <c r="Q33" s="356" t="s">
        <v>3</v>
      </c>
      <c r="R33" s="356"/>
      <c r="S33" s="359" t="s">
        <v>3</v>
      </c>
      <c r="T33" s="359" t="s">
        <v>3</v>
      </c>
      <c r="U33" s="359"/>
      <c r="V33" s="591">
        <v>2</v>
      </c>
      <c r="W33" s="331">
        <v>2</v>
      </c>
      <c r="X33" s="331">
        <v>1</v>
      </c>
      <c r="Y33" s="331">
        <f>X33+W33+V33</f>
        <v>5</v>
      </c>
      <c r="Z33" s="331" t="s">
        <v>3</v>
      </c>
      <c r="AA33" s="331"/>
      <c r="AB33" s="331"/>
      <c r="AC33" s="340"/>
    </row>
    <row r="34" spans="2:29" ht="21.75" customHeight="1" thickBot="1">
      <c r="B34" s="90"/>
      <c r="C34" s="90"/>
      <c r="D34" s="90"/>
      <c r="E34" s="90"/>
      <c r="F34" s="90"/>
      <c r="G34" s="90"/>
      <c r="H34" s="744" t="s">
        <v>22</v>
      </c>
      <c r="I34" s="745"/>
      <c r="J34" s="10"/>
      <c r="K34" s="11"/>
      <c r="L34" s="45" t="s">
        <v>3</v>
      </c>
      <c r="M34" s="12"/>
      <c r="N34" s="244"/>
      <c r="X34" s="773" t="s">
        <v>22</v>
      </c>
      <c r="Y34" s="775"/>
      <c r="Z34" s="368"/>
      <c r="AA34" s="350" t="s">
        <v>3</v>
      </c>
      <c r="AB34" s="367"/>
      <c r="AC34" s="352"/>
    </row>
    <row r="35" spans="2:14" ht="21.75" customHeight="1" thickBot="1">
      <c r="B35" s="90"/>
      <c r="C35" s="90"/>
      <c r="D35" s="90"/>
      <c r="E35" s="90"/>
      <c r="F35" s="90"/>
      <c r="G35" s="90"/>
      <c r="H35" s="32"/>
      <c r="I35" s="32"/>
      <c r="J35" s="32"/>
      <c r="K35" s="32"/>
      <c r="L35" s="32"/>
      <c r="M35" s="32"/>
      <c r="N35" s="244"/>
    </row>
    <row r="36" spans="2:29" ht="21.75" customHeight="1" thickBot="1">
      <c r="B36" s="90"/>
      <c r="C36" s="90"/>
      <c r="D36" s="90"/>
      <c r="E36" s="90"/>
      <c r="F36" s="741" t="s">
        <v>14</v>
      </c>
      <c r="G36" s="742"/>
      <c r="H36" s="742"/>
      <c r="I36" s="743"/>
      <c r="J36" s="741" t="s">
        <v>15</v>
      </c>
      <c r="K36" s="742"/>
      <c r="L36" s="742"/>
      <c r="M36" s="743"/>
      <c r="N36" s="244"/>
      <c r="O36" s="784" t="s">
        <v>168</v>
      </c>
      <c r="P36" s="785"/>
      <c r="Q36" s="785"/>
      <c r="R36" s="785"/>
      <c r="S36" s="785"/>
      <c r="T36" s="785"/>
      <c r="U36" s="785"/>
      <c r="V36" s="741" t="s">
        <v>262</v>
      </c>
      <c r="W36" s="742"/>
      <c r="X36" s="742"/>
      <c r="Y36" s="743"/>
      <c r="Z36" s="741" t="s">
        <v>15</v>
      </c>
      <c r="AA36" s="742"/>
      <c r="AB36" s="742"/>
      <c r="AC36" s="743"/>
    </row>
    <row r="37" spans="2:29" ht="27.75" customHeight="1" thickBot="1">
      <c r="B37" s="9" t="s">
        <v>16</v>
      </c>
      <c r="C37" s="5" t="s">
        <v>13</v>
      </c>
      <c r="D37" s="6" t="s">
        <v>12</v>
      </c>
      <c r="E37" s="7" t="s">
        <v>11</v>
      </c>
      <c r="F37" s="5" t="s">
        <v>20</v>
      </c>
      <c r="G37" s="6" t="s">
        <v>10</v>
      </c>
      <c r="H37" s="8" t="s">
        <v>9</v>
      </c>
      <c r="I37" s="7" t="s">
        <v>19</v>
      </c>
      <c r="J37" s="5" t="s">
        <v>4</v>
      </c>
      <c r="K37" s="6" t="s">
        <v>5</v>
      </c>
      <c r="L37" s="6" t="s">
        <v>6</v>
      </c>
      <c r="M37" s="7" t="s">
        <v>7</v>
      </c>
      <c r="N37" s="9" t="s">
        <v>8</v>
      </c>
      <c r="O37" s="487" t="s">
        <v>205</v>
      </c>
      <c r="P37" s="488" t="s">
        <v>162</v>
      </c>
      <c r="Q37" s="488" t="s">
        <v>343</v>
      </c>
      <c r="R37" s="489" t="s">
        <v>164</v>
      </c>
      <c r="S37" s="489" t="s">
        <v>165</v>
      </c>
      <c r="T37" s="489" t="s">
        <v>166</v>
      </c>
      <c r="U37" s="488" t="s">
        <v>167</v>
      </c>
      <c r="V37" s="5" t="s">
        <v>20</v>
      </c>
      <c r="W37" s="6" t="s">
        <v>10</v>
      </c>
      <c r="X37" s="8" t="s">
        <v>9</v>
      </c>
      <c r="Y37" s="7" t="s">
        <v>19</v>
      </c>
      <c r="Z37" s="5" t="s">
        <v>4</v>
      </c>
      <c r="AA37" s="6" t="s">
        <v>5</v>
      </c>
      <c r="AB37" s="6" t="s">
        <v>6</v>
      </c>
      <c r="AC37" s="7" t="s">
        <v>7</v>
      </c>
    </row>
    <row r="38" spans="2:29" ht="21.75" customHeight="1" thickBot="1">
      <c r="B38" s="753" t="s">
        <v>71</v>
      </c>
      <c r="C38" s="754"/>
      <c r="D38" s="754"/>
      <c r="E38" s="754"/>
      <c r="F38" s="754"/>
      <c r="G38" s="754"/>
      <c r="H38" s="754"/>
      <c r="I38" s="754"/>
      <c r="J38" s="754"/>
      <c r="K38" s="754"/>
      <c r="L38" s="754"/>
      <c r="M38" s="754"/>
      <c r="N38" s="754"/>
      <c r="O38" s="599"/>
      <c r="P38" s="599"/>
      <c r="Q38" s="599"/>
      <c r="R38" s="599"/>
      <c r="S38" s="599"/>
      <c r="T38" s="599"/>
      <c r="U38" s="599"/>
      <c r="V38" s="599"/>
      <c r="W38" s="599"/>
      <c r="X38" s="599"/>
      <c r="Y38" s="599"/>
      <c r="Z38" s="599"/>
      <c r="AA38" s="599"/>
      <c r="AB38" s="599"/>
      <c r="AC38" s="600"/>
    </row>
    <row r="39" spans="2:29" ht="66" customHeight="1">
      <c r="B39" s="274" t="s">
        <v>72</v>
      </c>
      <c r="C39" s="272" t="s">
        <v>3</v>
      </c>
      <c r="D39" s="272"/>
      <c r="E39" s="272"/>
      <c r="F39" s="272">
        <v>2</v>
      </c>
      <c r="G39" s="272">
        <v>4</v>
      </c>
      <c r="H39" s="272">
        <v>1</v>
      </c>
      <c r="I39" s="272">
        <f aca="true" t="shared" si="5" ref="I39:I44">+H39+G39+F39</f>
        <v>7</v>
      </c>
      <c r="J39" s="272">
        <f aca="true" t="shared" si="6" ref="J39:J44">IF($I39&gt;0,(IF($I39&lt;4,"X",""))," ")</f>
      </c>
      <c r="K39" s="272">
        <f aca="true" t="shared" si="7" ref="K39:K44">IF($I39&gt;3,(IF($I39&lt;6,"X",""))," ")</f>
      </c>
      <c r="L39" s="272" t="str">
        <f aca="true" t="shared" si="8" ref="L39:L44">IF($I39&gt;5,(IF($I39&lt;8,"X",""))," ")</f>
        <v>X</v>
      </c>
      <c r="M39" s="272" t="str">
        <f aca="true" t="shared" si="9" ref="M39:M44">IF($I39&gt;7,(IF($I39&lt;12,"X",""))," ")</f>
        <v> </v>
      </c>
      <c r="N39" s="607" t="s">
        <v>103</v>
      </c>
      <c r="O39" s="272"/>
      <c r="P39" s="272"/>
      <c r="Q39" s="272"/>
      <c r="R39" s="272"/>
      <c r="S39" s="272"/>
      <c r="T39" s="272"/>
      <c r="U39" s="272"/>
      <c r="V39" s="272"/>
      <c r="W39" s="272"/>
      <c r="X39" s="272"/>
      <c r="Y39" s="272"/>
      <c r="Z39" s="272"/>
      <c r="AA39" s="272"/>
      <c r="AB39" s="272"/>
      <c r="AC39" s="275"/>
    </row>
    <row r="40" spans="2:29" s="101" customFormat="1" ht="97.5" customHeight="1">
      <c r="B40" s="595" t="s">
        <v>210</v>
      </c>
      <c r="C40" s="327" t="s">
        <v>3</v>
      </c>
      <c r="D40" s="327"/>
      <c r="E40" s="327"/>
      <c r="F40" s="327">
        <v>1</v>
      </c>
      <c r="G40" s="327">
        <v>4</v>
      </c>
      <c r="H40" s="327">
        <v>3</v>
      </c>
      <c r="I40" s="327">
        <f t="shared" si="5"/>
        <v>8</v>
      </c>
      <c r="J40" s="327">
        <f t="shared" si="6"/>
      </c>
      <c r="K40" s="327">
        <f t="shared" si="7"/>
      </c>
      <c r="L40" s="327" t="s">
        <v>3</v>
      </c>
      <c r="M40" s="327"/>
      <c r="N40" s="592" t="s">
        <v>422</v>
      </c>
      <c r="O40" s="328" t="s">
        <v>3</v>
      </c>
      <c r="P40" s="328"/>
      <c r="Q40" s="328" t="s">
        <v>3</v>
      </c>
      <c r="R40" s="328"/>
      <c r="S40" s="328"/>
      <c r="T40" s="328" t="s">
        <v>3</v>
      </c>
      <c r="U40" s="328"/>
      <c r="V40" s="327">
        <v>1</v>
      </c>
      <c r="W40" s="327">
        <v>2</v>
      </c>
      <c r="X40" s="327">
        <v>2</v>
      </c>
      <c r="Y40" s="327">
        <f aca="true" t="shared" si="10" ref="Y40:Y45">X40+W40+V40</f>
        <v>5</v>
      </c>
      <c r="Z40" s="327"/>
      <c r="AA40" s="327" t="s">
        <v>3</v>
      </c>
      <c r="AB40" s="327"/>
      <c r="AC40" s="339"/>
    </row>
    <row r="41" spans="2:29" s="101" customFormat="1" ht="87" customHeight="1">
      <c r="B41" s="595" t="s">
        <v>283</v>
      </c>
      <c r="C41" s="327" t="s">
        <v>3</v>
      </c>
      <c r="D41" s="327"/>
      <c r="E41" s="327"/>
      <c r="F41" s="327">
        <v>2</v>
      </c>
      <c r="G41" s="327">
        <v>4</v>
      </c>
      <c r="H41" s="327">
        <v>2</v>
      </c>
      <c r="I41" s="327">
        <f t="shared" si="5"/>
        <v>8</v>
      </c>
      <c r="J41" s="327">
        <f t="shared" si="6"/>
      </c>
      <c r="K41" s="327">
        <f t="shared" si="7"/>
      </c>
      <c r="L41" s="327" t="s">
        <v>3</v>
      </c>
      <c r="M41" s="327"/>
      <c r="N41" s="592" t="s">
        <v>423</v>
      </c>
      <c r="O41" s="328" t="s">
        <v>3</v>
      </c>
      <c r="P41" s="328"/>
      <c r="Q41" s="328" t="s">
        <v>3</v>
      </c>
      <c r="R41" s="328"/>
      <c r="S41" s="328"/>
      <c r="T41" s="328" t="s">
        <v>3</v>
      </c>
      <c r="U41" s="328"/>
      <c r="V41" s="327">
        <v>2</v>
      </c>
      <c r="W41" s="327">
        <v>2</v>
      </c>
      <c r="X41" s="327">
        <v>2</v>
      </c>
      <c r="Y41" s="327">
        <f t="shared" si="10"/>
        <v>6</v>
      </c>
      <c r="Z41" s="327"/>
      <c r="AA41" s="327"/>
      <c r="AB41" s="327" t="s">
        <v>3</v>
      </c>
      <c r="AC41" s="339"/>
    </row>
    <row r="42" spans="2:29" s="101" customFormat="1" ht="84" customHeight="1">
      <c r="B42" s="595" t="s">
        <v>176</v>
      </c>
      <c r="C42" s="327" t="s">
        <v>3</v>
      </c>
      <c r="D42" s="327"/>
      <c r="E42" s="327"/>
      <c r="F42" s="327">
        <v>2</v>
      </c>
      <c r="G42" s="327">
        <v>2</v>
      </c>
      <c r="H42" s="327">
        <v>1</v>
      </c>
      <c r="I42" s="327">
        <f t="shared" si="5"/>
        <v>5</v>
      </c>
      <c r="J42" s="327">
        <f t="shared" si="6"/>
      </c>
      <c r="K42" s="327" t="str">
        <f t="shared" si="7"/>
        <v>X</v>
      </c>
      <c r="L42" s="327" t="str">
        <f t="shared" si="8"/>
        <v> </v>
      </c>
      <c r="M42" s="327" t="str">
        <f t="shared" si="9"/>
        <v> </v>
      </c>
      <c r="N42" s="592" t="s">
        <v>634</v>
      </c>
      <c r="O42" s="328"/>
      <c r="P42" s="328"/>
      <c r="Q42" s="328" t="s">
        <v>3</v>
      </c>
      <c r="R42" s="328" t="s">
        <v>3</v>
      </c>
      <c r="S42" s="328"/>
      <c r="T42" s="328"/>
      <c r="U42" s="328"/>
      <c r="V42" s="327">
        <v>2</v>
      </c>
      <c r="W42" s="327">
        <v>2</v>
      </c>
      <c r="X42" s="327">
        <v>1</v>
      </c>
      <c r="Y42" s="327">
        <f t="shared" si="10"/>
        <v>5</v>
      </c>
      <c r="Z42" s="327"/>
      <c r="AA42" s="327" t="s">
        <v>3</v>
      </c>
      <c r="AB42" s="327"/>
      <c r="AC42" s="339"/>
    </row>
    <row r="43" spans="2:29" s="101" customFormat="1" ht="70.5" customHeight="1">
      <c r="B43" s="595" t="s">
        <v>284</v>
      </c>
      <c r="C43" s="327" t="s">
        <v>3</v>
      </c>
      <c r="D43" s="327"/>
      <c r="E43" s="327"/>
      <c r="F43" s="327">
        <v>2</v>
      </c>
      <c r="G43" s="327">
        <v>4</v>
      </c>
      <c r="H43" s="327">
        <v>1</v>
      </c>
      <c r="I43" s="327">
        <f t="shared" si="5"/>
        <v>7</v>
      </c>
      <c r="J43" s="327">
        <f t="shared" si="6"/>
      </c>
      <c r="K43" s="327">
        <f t="shared" si="7"/>
      </c>
      <c r="L43" s="327" t="str">
        <f t="shared" si="8"/>
        <v>X</v>
      </c>
      <c r="M43" s="327" t="str">
        <f t="shared" si="9"/>
        <v> </v>
      </c>
      <c r="N43" s="592" t="s">
        <v>536</v>
      </c>
      <c r="O43" s="328"/>
      <c r="P43" s="328"/>
      <c r="Q43" s="328" t="s">
        <v>3</v>
      </c>
      <c r="R43" s="328" t="s">
        <v>3</v>
      </c>
      <c r="S43" s="344"/>
      <c r="T43" s="344" t="s">
        <v>3</v>
      </c>
      <c r="U43" s="344"/>
      <c r="V43" s="588">
        <v>1</v>
      </c>
      <c r="W43" s="327">
        <v>2</v>
      </c>
      <c r="X43" s="327">
        <v>1</v>
      </c>
      <c r="Y43" s="327">
        <f t="shared" si="10"/>
        <v>4</v>
      </c>
      <c r="Z43" s="327"/>
      <c r="AA43" s="327" t="s">
        <v>3</v>
      </c>
      <c r="AB43" s="327"/>
      <c r="AC43" s="339"/>
    </row>
    <row r="44" spans="2:29" s="374" customFormat="1" ht="187.5" customHeight="1">
      <c r="B44" s="596" t="s">
        <v>293</v>
      </c>
      <c r="C44" s="328" t="s">
        <v>3</v>
      </c>
      <c r="D44" s="328"/>
      <c r="E44" s="328"/>
      <c r="F44" s="328">
        <v>1</v>
      </c>
      <c r="G44" s="328">
        <v>4</v>
      </c>
      <c r="H44" s="328">
        <v>1</v>
      </c>
      <c r="I44" s="328">
        <f t="shared" si="5"/>
        <v>6</v>
      </c>
      <c r="J44" s="328">
        <f t="shared" si="6"/>
      </c>
      <c r="K44" s="328">
        <f t="shared" si="7"/>
      </c>
      <c r="L44" s="328" t="str">
        <f t="shared" si="8"/>
        <v>X</v>
      </c>
      <c r="M44" s="328" t="str">
        <f t="shared" si="9"/>
        <v> </v>
      </c>
      <c r="N44" s="594" t="s">
        <v>655</v>
      </c>
      <c r="O44" s="328" t="s">
        <v>3</v>
      </c>
      <c r="P44" s="328"/>
      <c r="Q44" s="328" t="s">
        <v>3</v>
      </c>
      <c r="R44" s="328" t="s">
        <v>3</v>
      </c>
      <c r="S44" s="344"/>
      <c r="T44" s="344" t="s">
        <v>3</v>
      </c>
      <c r="U44" s="344"/>
      <c r="V44" s="344">
        <v>1</v>
      </c>
      <c r="W44" s="328">
        <v>2</v>
      </c>
      <c r="X44" s="328">
        <v>1</v>
      </c>
      <c r="Y44" s="328">
        <f t="shared" si="10"/>
        <v>4</v>
      </c>
      <c r="Z44" s="328" t="s">
        <v>3</v>
      </c>
      <c r="AA44" s="328"/>
      <c r="AB44" s="328"/>
      <c r="AC44" s="391"/>
    </row>
    <row r="45" spans="2:29" ht="27.75" customHeight="1">
      <c r="B45" s="233" t="s">
        <v>54</v>
      </c>
      <c r="C45" s="231" t="s">
        <v>3</v>
      </c>
      <c r="D45" s="231"/>
      <c r="E45" s="231"/>
      <c r="F45" s="231">
        <v>2</v>
      </c>
      <c r="G45" s="231">
        <v>2</v>
      </c>
      <c r="H45" s="231">
        <v>1</v>
      </c>
      <c r="I45" s="231">
        <f>+H45+G45+F45</f>
        <v>5</v>
      </c>
      <c r="J45" s="231">
        <f>IF($I45&gt;0,(IF($I45&lt;4,"X",""))," ")</f>
      </c>
      <c r="K45" s="231" t="str">
        <f>IF($I45&gt;3,(IF($I45&lt;6,"X",""))," ")</f>
        <v>X</v>
      </c>
      <c r="L45" s="231" t="str">
        <f>IF($I45&gt;5,(IF($I45&lt;8,"X",""))," ")</f>
        <v> </v>
      </c>
      <c r="M45" s="231"/>
      <c r="N45" s="593" t="s">
        <v>603</v>
      </c>
      <c r="O45" s="231" t="s">
        <v>350</v>
      </c>
      <c r="P45" s="231"/>
      <c r="Q45" s="231" t="s">
        <v>350</v>
      </c>
      <c r="R45" s="231"/>
      <c r="S45" s="231"/>
      <c r="T45" s="231"/>
      <c r="U45" s="231" t="s">
        <v>350</v>
      </c>
      <c r="V45" s="231">
        <v>1</v>
      </c>
      <c r="W45" s="231">
        <v>1</v>
      </c>
      <c r="X45" s="231">
        <v>1</v>
      </c>
      <c r="Y45" s="231">
        <f t="shared" si="10"/>
        <v>3</v>
      </c>
      <c r="Z45" s="231" t="s">
        <v>3</v>
      </c>
      <c r="AA45" s="231"/>
      <c r="AB45" s="231"/>
      <c r="AC45" s="232"/>
    </row>
    <row r="46" spans="2:29" ht="21.75" customHeight="1" thickBot="1">
      <c r="B46" s="237" t="s">
        <v>55</v>
      </c>
      <c r="C46" s="235"/>
      <c r="D46" s="235"/>
      <c r="E46" s="235" t="s">
        <v>3</v>
      </c>
      <c r="F46" s="235"/>
      <c r="G46" s="235"/>
      <c r="H46" s="235"/>
      <c r="I46" s="235"/>
      <c r="J46" s="235" t="str">
        <f>IF($I46&gt;0,(IF($I46&lt;4,"X",""))," ")</f>
        <v> </v>
      </c>
      <c r="K46" s="235" t="str">
        <f>IF($I46&gt;3,(IF($I46&lt;6,"X",""))," ")</f>
        <v> </v>
      </c>
      <c r="L46" s="235" t="str">
        <f>IF($I46&gt;5,(IF($I46&lt;8,"X",""))," ")</f>
        <v> </v>
      </c>
      <c r="M46" s="235" t="str">
        <f>IF($I46&gt;7,(IF($I46&lt;12,"X",""))," ")</f>
        <v> </v>
      </c>
      <c r="N46" s="608"/>
      <c r="O46" s="235"/>
      <c r="P46" s="235"/>
      <c r="Q46" s="235"/>
      <c r="R46" s="235"/>
      <c r="S46" s="235"/>
      <c r="T46" s="235"/>
      <c r="U46" s="235"/>
      <c r="V46" s="235"/>
      <c r="W46" s="235"/>
      <c r="X46" s="235"/>
      <c r="Y46" s="235"/>
      <c r="Z46" s="235"/>
      <c r="AA46" s="235"/>
      <c r="AB46" s="235"/>
      <c r="AC46" s="236"/>
    </row>
    <row r="47" spans="2:29" ht="21.75" customHeight="1" thickBot="1">
      <c r="B47" s="90"/>
      <c r="C47" s="90"/>
      <c r="D47" s="90"/>
      <c r="E47" s="90"/>
      <c r="F47" s="90"/>
      <c r="G47" s="90"/>
      <c r="H47" s="744" t="s">
        <v>22</v>
      </c>
      <c r="I47" s="745"/>
      <c r="J47" s="10"/>
      <c r="K47" s="11"/>
      <c r="L47" s="45" t="s">
        <v>3</v>
      </c>
      <c r="M47" s="12"/>
      <c r="N47" s="244"/>
      <c r="X47" s="773" t="s">
        <v>22</v>
      </c>
      <c r="Y47" s="775"/>
      <c r="Z47" s="368"/>
      <c r="AA47" s="350"/>
      <c r="AB47" s="367" t="s">
        <v>3</v>
      </c>
      <c r="AC47" s="352"/>
    </row>
    <row r="48" spans="2:14" ht="21.75" customHeight="1" thickBot="1">
      <c r="B48" s="90"/>
      <c r="C48" s="90"/>
      <c r="D48" s="90"/>
      <c r="E48" s="90"/>
      <c r="F48" s="90"/>
      <c r="G48" s="90"/>
      <c r="H48" s="32"/>
      <c r="I48" s="32"/>
      <c r="J48" s="32"/>
      <c r="K48" s="32"/>
      <c r="L48" s="32"/>
      <c r="M48" s="32"/>
      <c r="N48" s="244"/>
    </row>
    <row r="49" spans="2:29" ht="21.75" customHeight="1" thickBot="1">
      <c r="B49" s="90"/>
      <c r="C49" s="90"/>
      <c r="D49" s="90"/>
      <c r="E49" s="90"/>
      <c r="F49" s="741" t="s">
        <v>14</v>
      </c>
      <c r="G49" s="742"/>
      <c r="H49" s="742"/>
      <c r="I49" s="743"/>
      <c r="J49" s="741" t="s">
        <v>15</v>
      </c>
      <c r="K49" s="742"/>
      <c r="L49" s="742"/>
      <c r="M49" s="743"/>
      <c r="N49" s="244"/>
      <c r="O49" s="784" t="s">
        <v>168</v>
      </c>
      <c r="P49" s="785"/>
      <c r="Q49" s="785"/>
      <c r="R49" s="785"/>
      <c r="S49" s="785"/>
      <c r="T49" s="785"/>
      <c r="U49" s="785"/>
      <c r="V49" s="741" t="s">
        <v>262</v>
      </c>
      <c r="W49" s="742"/>
      <c r="X49" s="742"/>
      <c r="Y49" s="743"/>
      <c r="Z49" s="741" t="s">
        <v>15</v>
      </c>
      <c r="AA49" s="742"/>
      <c r="AB49" s="742"/>
      <c r="AC49" s="743"/>
    </row>
    <row r="50" spans="2:29" ht="27.75" customHeight="1" thickBot="1">
      <c r="B50" s="9" t="s">
        <v>16</v>
      </c>
      <c r="C50" s="5" t="s">
        <v>13</v>
      </c>
      <c r="D50" s="6" t="s">
        <v>12</v>
      </c>
      <c r="E50" s="7" t="s">
        <v>11</v>
      </c>
      <c r="F50" s="5" t="s">
        <v>20</v>
      </c>
      <c r="G50" s="6" t="s">
        <v>10</v>
      </c>
      <c r="H50" s="8" t="s">
        <v>9</v>
      </c>
      <c r="I50" s="7" t="s">
        <v>19</v>
      </c>
      <c r="J50" s="5" t="s">
        <v>4</v>
      </c>
      <c r="K50" s="6" t="s">
        <v>5</v>
      </c>
      <c r="L50" s="6" t="s">
        <v>6</v>
      </c>
      <c r="M50" s="7" t="s">
        <v>7</v>
      </c>
      <c r="N50" s="9" t="s">
        <v>8</v>
      </c>
      <c r="O50" s="487" t="s">
        <v>205</v>
      </c>
      <c r="P50" s="488" t="s">
        <v>162</v>
      </c>
      <c r="Q50" s="488" t="s">
        <v>343</v>
      </c>
      <c r="R50" s="489" t="s">
        <v>164</v>
      </c>
      <c r="S50" s="489" t="s">
        <v>165</v>
      </c>
      <c r="T50" s="489" t="s">
        <v>166</v>
      </c>
      <c r="U50" s="488" t="s">
        <v>167</v>
      </c>
      <c r="V50" s="5" t="s">
        <v>20</v>
      </c>
      <c r="W50" s="6" t="s">
        <v>10</v>
      </c>
      <c r="X50" s="8" t="s">
        <v>9</v>
      </c>
      <c r="Y50" s="7" t="s">
        <v>19</v>
      </c>
      <c r="Z50" s="5" t="s">
        <v>4</v>
      </c>
      <c r="AA50" s="6" t="s">
        <v>5</v>
      </c>
      <c r="AB50" s="6" t="s">
        <v>6</v>
      </c>
      <c r="AC50" s="7" t="s">
        <v>7</v>
      </c>
    </row>
    <row r="51" spans="2:29" ht="21.75" customHeight="1" thickBot="1">
      <c r="B51" s="738" t="s">
        <v>39</v>
      </c>
      <c r="C51" s="739"/>
      <c r="D51" s="739"/>
      <c r="E51" s="739"/>
      <c r="F51" s="739"/>
      <c r="G51" s="739"/>
      <c r="H51" s="739"/>
      <c r="I51" s="739"/>
      <c r="J51" s="739"/>
      <c r="K51" s="739"/>
      <c r="L51" s="739"/>
      <c r="M51" s="739"/>
      <c r="N51" s="739"/>
      <c r="O51" s="602"/>
      <c r="P51" s="602"/>
      <c r="Q51" s="602"/>
      <c r="R51" s="602"/>
      <c r="S51" s="602"/>
      <c r="T51" s="602"/>
      <c r="U51" s="602"/>
      <c r="V51" s="602"/>
      <c r="W51" s="602"/>
      <c r="X51" s="602"/>
      <c r="Y51" s="602"/>
      <c r="Z51" s="602"/>
      <c r="AA51" s="602"/>
      <c r="AB51" s="602"/>
      <c r="AC51" s="603"/>
    </row>
    <row r="52" spans="2:29" s="374" customFormat="1" ht="90.75" customHeight="1">
      <c r="B52" s="393" t="s">
        <v>211</v>
      </c>
      <c r="C52" s="362" t="s">
        <v>3</v>
      </c>
      <c r="D52" s="328"/>
      <c r="E52" s="391"/>
      <c r="F52" s="429">
        <v>2</v>
      </c>
      <c r="G52" s="328">
        <v>4</v>
      </c>
      <c r="H52" s="328">
        <v>3</v>
      </c>
      <c r="I52" s="392">
        <f aca="true" t="shared" si="11" ref="I52:I58">+H52+G52+F52</f>
        <v>9</v>
      </c>
      <c r="J52" s="362">
        <f aca="true" t="shared" si="12" ref="J52:J58">IF($I52&gt;0,(IF($I52&lt;4,"X",""))," ")</f>
      </c>
      <c r="K52" s="328">
        <f aca="true" t="shared" si="13" ref="K52:K58">IF($I52&gt;3,(IF($I52&lt;6,"X",""))," ")</f>
      </c>
      <c r="L52" s="328">
        <f aca="true" t="shared" si="14" ref="L52:L58">IF($I52&gt;5,(IF($I52&lt;8,"X",""))," ")</f>
      </c>
      <c r="M52" s="391" t="str">
        <f aca="true" t="shared" si="15" ref="M52:M58">IF($I52&gt;7,(IF($I52&lt;12,"X",""))," ")</f>
        <v>X</v>
      </c>
      <c r="N52" s="430" t="s">
        <v>669</v>
      </c>
      <c r="O52" s="456"/>
      <c r="P52" s="328" t="s">
        <v>3</v>
      </c>
      <c r="Q52" s="328" t="s">
        <v>3</v>
      </c>
      <c r="R52" s="328"/>
      <c r="S52" s="328"/>
      <c r="T52" s="328"/>
      <c r="U52" s="391"/>
      <c r="V52" s="362">
        <v>1</v>
      </c>
      <c r="W52" s="328">
        <v>2</v>
      </c>
      <c r="X52" s="328">
        <v>1</v>
      </c>
      <c r="Y52" s="391">
        <f aca="true" t="shared" si="16" ref="Y52:Y57">X52+W52+V52</f>
        <v>4</v>
      </c>
      <c r="Z52" s="429"/>
      <c r="AA52" s="328" t="s">
        <v>3</v>
      </c>
      <c r="AB52" s="328"/>
      <c r="AC52" s="391"/>
    </row>
    <row r="53" spans="2:29" s="101" customFormat="1" ht="60">
      <c r="B53" s="402" t="s">
        <v>212</v>
      </c>
      <c r="C53" s="336" t="s">
        <v>3</v>
      </c>
      <c r="D53" s="327"/>
      <c r="E53" s="339"/>
      <c r="F53" s="431">
        <v>3</v>
      </c>
      <c r="G53" s="327">
        <v>2</v>
      </c>
      <c r="H53" s="327">
        <v>1</v>
      </c>
      <c r="I53" s="395">
        <f t="shared" si="11"/>
        <v>6</v>
      </c>
      <c r="J53" s="336">
        <f t="shared" si="12"/>
      </c>
      <c r="K53" s="327">
        <f t="shared" si="13"/>
      </c>
      <c r="L53" s="327" t="str">
        <f t="shared" si="14"/>
        <v>X</v>
      </c>
      <c r="M53" s="339" t="str">
        <f t="shared" si="15"/>
        <v> </v>
      </c>
      <c r="N53" s="423" t="s">
        <v>539</v>
      </c>
      <c r="O53" s="456"/>
      <c r="P53" s="328"/>
      <c r="Q53" s="328" t="s">
        <v>3</v>
      </c>
      <c r="R53" s="328"/>
      <c r="S53" s="328"/>
      <c r="T53" s="328" t="s">
        <v>3</v>
      </c>
      <c r="U53" s="391"/>
      <c r="V53" s="336">
        <v>2</v>
      </c>
      <c r="W53" s="327">
        <v>1</v>
      </c>
      <c r="X53" s="327">
        <v>1</v>
      </c>
      <c r="Y53" s="339">
        <f t="shared" si="16"/>
        <v>4</v>
      </c>
      <c r="Z53" s="431"/>
      <c r="AA53" s="327" t="s">
        <v>3</v>
      </c>
      <c r="AB53" s="327"/>
      <c r="AC53" s="339"/>
    </row>
    <row r="54" spans="2:29" s="101" customFormat="1" ht="37.5" customHeight="1">
      <c r="B54" s="402" t="s">
        <v>285</v>
      </c>
      <c r="C54" s="336" t="s">
        <v>3</v>
      </c>
      <c r="D54" s="327"/>
      <c r="E54" s="339"/>
      <c r="F54" s="431">
        <v>3</v>
      </c>
      <c r="G54" s="327">
        <v>2</v>
      </c>
      <c r="H54" s="327">
        <v>1</v>
      </c>
      <c r="I54" s="395">
        <f t="shared" si="11"/>
        <v>6</v>
      </c>
      <c r="J54" s="336">
        <f t="shared" si="12"/>
      </c>
      <c r="K54" s="327">
        <f t="shared" si="13"/>
      </c>
      <c r="L54" s="327" t="str">
        <f t="shared" si="14"/>
        <v>X</v>
      </c>
      <c r="M54" s="339" t="str">
        <f t="shared" si="15"/>
        <v> </v>
      </c>
      <c r="N54" s="515" t="s">
        <v>426</v>
      </c>
      <c r="O54" s="362"/>
      <c r="P54" s="328"/>
      <c r="Q54" s="328" t="s">
        <v>3</v>
      </c>
      <c r="R54" s="328"/>
      <c r="S54" s="328"/>
      <c r="T54" s="328" t="s">
        <v>3</v>
      </c>
      <c r="U54" s="391"/>
      <c r="V54" s="336">
        <v>2</v>
      </c>
      <c r="W54" s="327">
        <v>2</v>
      </c>
      <c r="X54" s="327">
        <v>1</v>
      </c>
      <c r="Y54" s="339">
        <f t="shared" si="16"/>
        <v>5</v>
      </c>
      <c r="Z54" s="431"/>
      <c r="AA54" s="327" t="s">
        <v>3</v>
      </c>
      <c r="AB54" s="327"/>
      <c r="AC54" s="339"/>
    </row>
    <row r="55" spans="2:29" s="101" customFormat="1" ht="93.75" customHeight="1">
      <c r="B55" s="402" t="s">
        <v>294</v>
      </c>
      <c r="C55" s="336" t="s">
        <v>3</v>
      </c>
      <c r="D55" s="327"/>
      <c r="E55" s="339"/>
      <c r="F55" s="431">
        <v>3</v>
      </c>
      <c r="G55" s="327">
        <v>4</v>
      </c>
      <c r="H55" s="327">
        <v>1</v>
      </c>
      <c r="I55" s="395">
        <f t="shared" si="11"/>
        <v>8</v>
      </c>
      <c r="J55" s="336">
        <f t="shared" si="12"/>
      </c>
      <c r="K55" s="327">
        <f t="shared" si="13"/>
      </c>
      <c r="L55" s="327" t="s">
        <v>3</v>
      </c>
      <c r="M55" s="339"/>
      <c r="N55" s="459" t="s">
        <v>589</v>
      </c>
      <c r="O55" s="362" t="s">
        <v>3</v>
      </c>
      <c r="P55" s="328" t="s">
        <v>3</v>
      </c>
      <c r="Q55" s="328" t="s">
        <v>3</v>
      </c>
      <c r="R55" s="328"/>
      <c r="S55" s="344"/>
      <c r="T55" s="344" t="s">
        <v>3</v>
      </c>
      <c r="U55" s="347"/>
      <c r="V55" s="333">
        <v>2</v>
      </c>
      <c r="W55" s="327">
        <v>4</v>
      </c>
      <c r="X55" s="327">
        <v>1</v>
      </c>
      <c r="Y55" s="339">
        <f t="shared" si="16"/>
        <v>7</v>
      </c>
      <c r="Z55" s="431"/>
      <c r="AA55" s="327"/>
      <c r="AB55" s="327" t="s">
        <v>3</v>
      </c>
      <c r="AC55" s="339"/>
    </row>
    <row r="56" spans="2:29" s="101" customFormat="1" ht="72" customHeight="1">
      <c r="B56" s="402" t="s">
        <v>407</v>
      </c>
      <c r="C56" s="336" t="s">
        <v>3</v>
      </c>
      <c r="D56" s="327"/>
      <c r="E56" s="339"/>
      <c r="F56" s="431">
        <v>1</v>
      </c>
      <c r="G56" s="327">
        <v>4</v>
      </c>
      <c r="H56" s="327">
        <v>1</v>
      </c>
      <c r="I56" s="395">
        <f t="shared" si="11"/>
        <v>6</v>
      </c>
      <c r="J56" s="336">
        <f t="shared" si="12"/>
      </c>
      <c r="K56" s="327">
        <f t="shared" si="13"/>
      </c>
      <c r="L56" s="327" t="str">
        <f t="shared" si="14"/>
        <v>X</v>
      </c>
      <c r="M56" s="339" t="str">
        <f t="shared" si="15"/>
        <v> </v>
      </c>
      <c r="N56" s="459" t="s">
        <v>590</v>
      </c>
      <c r="O56" s="362"/>
      <c r="P56" s="328" t="s">
        <v>3</v>
      </c>
      <c r="Q56" s="328" t="s">
        <v>3</v>
      </c>
      <c r="R56" s="328"/>
      <c r="S56" s="344"/>
      <c r="T56" s="344"/>
      <c r="U56" s="347"/>
      <c r="V56" s="333">
        <v>1</v>
      </c>
      <c r="W56" s="327">
        <v>2</v>
      </c>
      <c r="X56" s="327">
        <v>1</v>
      </c>
      <c r="Y56" s="339">
        <f t="shared" si="16"/>
        <v>4</v>
      </c>
      <c r="Z56" s="431"/>
      <c r="AA56" s="327" t="s">
        <v>3</v>
      </c>
      <c r="AB56" s="327"/>
      <c r="AC56" s="339"/>
    </row>
    <row r="57" spans="2:29" s="101" customFormat="1" ht="48.75" customHeight="1">
      <c r="B57" s="393" t="s">
        <v>413</v>
      </c>
      <c r="C57" s="336" t="s">
        <v>3</v>
      </c>
      <c r="D57" s="327"/>
      <c r="E57" s="339"/>
      <c r="F57" s="431">
        <v>2</v>
      </c>
      <c r="G57" s="327">
        <v>4</v>
      </c>
      <c r="H57" s="327">
        <v>1</v>
      </c>
      <c r="I57" s="395">
        <f t="shared" si="11"/>
        <v>7</v>
      </c>
      <c r="J57" s="336">
        <f t="shared" si="12"/>
      </c>
      <c r="K57" s="327">
        <f t="shared" si="13"/>
      </c>
      <c r="L57" s="327" t="str">
        <f t="shared" si="14"/>
        <v>X</v>
      </c>
      <c r="M57" s="339" t="str">
        <f t="shared" si="15"/>
        <v> </v>
      </c>
      <c r="N57" s="423" t="s">
        <v>591</v>
      </c>
      <c r="O57" s="362"/>
      <c r="P57" s="328" t="s">
        <v>3</v>
      </c>
      <c r="Q57" s="328" t="s">
        <v>3</v>
      </c>
      <c r="R57" s="328"/>
      <c r="S57" s="344"/>
      <c r="T57" s="344"/>
      <c r="U57" s="347"/>
      <c r="V57" s="333">
        <v>1</v>
      </c>
      <c r="W57" s="327">
        <v>2</v>
      </c>
      <c r="X57" s="327">
        <v>1</v>
      </c>
      <c r="Y57" s="339">
        <f t="shared" si="16"/>
        <v>4</v>
      </c>
      <c r="Z57" s="431"/>
      <c r="AA57" s="327" t="s">
        <v>3</v>
      </c>
      <c r="AB57" s="327"/>
      <c r="AC57" s="339"/>
    </row>
    <row r="58" spans="2:29" s="101" customFormat="1" ht="60.75" customHeight="1" thickBot="1">
      <c r="B58" s="414" t="s">
        <v>25</v>
      </c>
      <c r="C58" s="337" t="s">
        <v>3</v>
      </c>
      <c r="D58" s="331"/>
      <c r="E58" s="340"/>
      <c r="F58" s="438">
        <v>3</v>
      </c>
      <c r="G58" s="331">
        <v>2</v>
      </c>
      <c r="H58" s="331">
        <v>1</v>
      </c>
      <c r="I58" s="372">
        <f t="shared" si="11"/>
        <v>6</v>
      </c>
      <c r="J58" s="337">
        <f t="shared" si="12"/>
      </c>
      <c r="K58" s="331">
        <f t="shared" si="13"/>
      </c>
      <c r="L58" s="331" t="str">
        <f t="shared" si="14"/>
        <v>X</v>
      </c>
      <c r="M58" s="340" t="str">
        <f t="shared" si="15"/>
        <v> </v>
      </c>
      <c r="N58" s="390" t="s">
        <v>592</v>
      </c>
      <c r="O58" s="460"/>
      <c r="P58" s="356" t="s">
        <v>3</v>
      </c>
      <c r="Q58" s="356" t="s">
        <v>3</v>
      </c>
      <c r="R58" s="356"/>
      <c r="S58" s="356"/>
      <c r="T58" s="356" t="s">
        <v>3</v>
      </c>
      <c r="U58" s="398"/>
      <c r="V58" s="337">
        <v>2</v>
      </c>
      <c r="W58" s="331">
        <v>1</v>
      </c>
      <c r="X58" s="331">
        <v>1</v>
      </c>
      <c r="Y58" s="340">
        <f>V58+W58+X58</f>
        <v>4</v>
      </c>
      <c r="Z58" s="438"/>
      <c r="AA58" s="331" t="s">
        <v>3</v>
      </c>
      <c r="AB58" s="331"/>
      <c r="AC58" s="340"/>
    </row>
    <row r="59" spans="2:29" ht="21.75" customHeight="1" thickBot="1">
      <c r="B59" s="242"/>
      <c r="C59" s="242"/>
      <c r="D59" s="242"/>
      <c r="E59" s="242"/>
      <c r="F59" s="242"/>
      <c r="G59" s="242"/>
      <c r="H59" s="744" t="s">
        <v>22</v>
      </c>
      <c r="I59" s="745"/>
      <c r="J59" s="10"/>
      <c r="K59" s="11"/>
      <c r="L59" s="45"/>
      <c r="M59" s="12" t="s">
        <v>3</v>
      </c>
      <c r="N59" s="243"/>
      <c r="X59" s="773" t="s">
        <v>22</v>
      </c>
      <c r="Y59" s="775"/>
      <c r="Z59" s="368"/>
      <c r="AA59" s="350"/>
      <c r="AB59" s="367" t="s">
        <v>3</v>
      </c>
      <c r="AC59" s="352"/>
    </row>
    <row r="60" spans="2:14" ht="21.75" customHeight="1" thickBot="1">
      <c r="B60" s="90"/>
      <c r="C60" s="90"/>
      <c r="D60" s="90"/>
      <c r="E60" s="90"/>
      <c r="F60" s="90"/>
      <c r="G60" s="90"/>
      <c r="H60" s="30"/>
      <c r="I60" s="30"/>
      <c r="J60" s="31"/>
      <c r="K60" s="31"/>
      <c r="L60" s="31"/>
      <c r="M60" s="31"/>
      <c r="N60" s="244"/>
    </row>
    <row r="61" spans="2:29" ht="21.75" customHeight="1" thickBot="1">
      <c r="B61" s="90"/>
      <c r="C61" s="90"/>
      <c r="D61" s="90"/>
      <c r="E61" s="90"/>
      <c r="F61" s="741" t="s">
        <v>14</v>
      </c>
      <c r="G61" s="742"/>
      <c r="H61" s="742"/>
      <c r="I61" s="743"/>
      <c r="J61" s="741" t="s">
        <v>15</v>
      </c>
      <c r="K61" s="742"/>
      <c r="L61" s="742"/>
      <c r="M61" s="743"/>
      <c r="N61" s="244"/>
      <c r="O61" s="784" t="s">
        <v>168</v>
      </c>
      <c r="P61" s="785"/>
      <c r="Q61" s="785"/>
      <c r="R61" s="785"/>
      <c r="S61" s="785"/>
      <c r="T61" s="785"/>
      <c r="U61" s="785"/>
      <c r="V61" s="741" t="s">
        <v>262</v>
      </c>
      <c r="W61" s="742"/>
      <c r="X61" s="742"/>
      <c r="Y61" s="743"/>
      <c r="Z61" s="741" t="s">
        <v>15</v>
      </c>
      <c r="AA61" s="742"/>
      <c r="AB61" s="742"/>
      <c r="AC61" s="743"/>
    </row>
    <row r="62" spans="2:29" ht="27.75" customHeight="1" thickBot="1">
      <c r="B62" s="9" t="s">
        <v>16</v>
      </c>
      <c r="C62" s="5" t="s">
        <v>13</v>
      </c>
      <c r="D62" s="6" t="s">
        <v>12</v>
      </c>
      <c r="E62" s="7" t="s">
        <v>11</v>
      </c>
      <c r="F62" s="5" t="s">
        <v>20</v>
      </c>
      <c r="G62" s="6" t="s">
        <v>10</v>
      </c>
      <c r="H62" s="8" t="s">
        <v>9</v>
      </c>
      <c r="I62" s="7" t="s">
        <v>19</v>
      </c>
      <c r="J62" s="5" t="s">
        <v>4</v>
      </c>
      <c r="K62" s="6" t="s">
        <v>5</v>
      </c>
      <c r="L62" s="6" t="s">
        <v>6</v>
      </c>
      <c r="M62" s="7" t="s">
        <v>7</v>
      </c>
      <c r="N62" s="9" t="s">
        <v>8</v>
      </c>
      <c r="O62" s="487" t="s">
        <v>205</v>
      </c>
      <c r="P62" s="488" t="s">
        <v>162</v>
      </c>
      <c r="Q62" s="488" t="s">
        <v>343</v>
      </c>
      <c r="R62" s="489" t="s">
        <v>164</v>
      </c>
      <c r="S62" s="489" t="s">
        <v>165</v>
      </c>
      <c r="T62" s="489" t="s">
        <v>166</v>
      </c>
      <c r="U62" s="488" t="s">
        <v>167</v>
      </c>
      <c r="V62" s="5" t="s">
        <v>20</v>
      </c>
      <c r="W62" s="6" t="s">
        <v>10</v>
      </c>
      <c r="X62" s="8" t="s">
        <v>9</v>
      </c>
      <c r="Y62" s="7" t="s">
        <v>19</v>
      </c>
      <c r="Z62" s="5" t="s">
        <v>4</v>
      </c>
      <c r="AA62" s="6" t="s">
        <v>5</v>
      </c>
      <c r="AB62" s="6" t="s">
        <v>6</v>
      </c>
      <c r="AC62" s="7" t="s">
        <v>7</v>
      </c>
    </row>
    <row r="63" spans="2:29" ht="21.75" customHeight="1" thickBot="1">
      <c r="B63" s="738" t="s">
        <v>27</v>
      </c>
      <c r="C63" s="739"/>
      <c r="D63" s="739"/>
      <c r="E63" s="739"/>
      <c r="F63" s="739"/>
      <c r="G63" s="739"/>
      <c r="H63" s="739"/>
      <c r="I63" s="739"/>
      <c r="J63" s="739"/>
      <c r="K63" s="739"/>
      <c r="L63" s="739"/>
      <c r="M63" s="739"/>
      <c r="N63" s="739"/>
      <c r="O63" s="602"/>
      <c r="P63" s="602"/>
      <c r="Q63" s="602"/>
      <c r="R63" s="602"/>
      <c r="S63" s="602"/>
      <c r="T63" s="602"/>
      <c r="U63" s="602"/>
      <c r="V63" s="602"/>
      <c r="W63" s="602"/>
      <c r="X63" s="602"/>
      <c r="Y63" s="602"/>
      <c r="Z63" s="602"/>
      <c r="AA63" s="602"/>
      <c r="AB63" s="602"/>
      <c r="AC63" s="603"/>
    </row>
    <row r="64" spans="2:29" ht="15">
      <c r="B64" s="526" t="s">
        <v>28</v>
      </c>
      <c r="C64" s="229"/>
      <c r="D64" s="227" t="s">
        <v>3</v>
      </c>
      <c r="E64" s="228"/>
      <c r="F64" s="229"/>
      <c r="G64" s="227"/>
      <c r="H64" s="227"/>
      <c r="I64" s="228"/>
      <c r="J64" s="229" t="str">
        <f>IF($I64&gt;0,(IF($I64&lt;4,"X",""))," ")</f>
        <v> </v>
      </c>
      <c r="K64" s="226" t="str">
        <f>IF($I64&gt;3,(IF($I64&lt;6,"X",""))," ")</f>
        <v> </v>
      </c>
      <c r="L64" s="226" t="str">
        <f>IF($I64&gt;5,(IF($I64&lt;8,"X",""))," ")</f>
        <v> </v>
      </c>
      <c r="M64" s="245" t="str">
        <f>IF($I64&gt;7,(IF($I64&lt;12,"X",""))," ")</f>
        <v> </v>
      </c>
      <c r="N64" s="183"/>
      <c r="O64" s="274"/>
      <c r="P64" s="272"/>
      <c r="Q64" s="272"/>
      <c r="R64" s="272"/>
      <c r="S64" s="272"/>
      <c r="T64" s="272"/>
      <c r="U64" s="293"/>
      <c r="V64" s="573"/>
      <c r="W64" s="486"/>
      <c r="X64" s="272"/>
      <c r="Y64" s="293"/>
      <c r="Z64" s="604"/>
      <c r="AA64" s="486"/>
      <c r="AB64" s="272"/>
      <c r="AC64" s="275"/>
    </row>
    <row r="65" spans="2:29" s="101" customFormat="1" ht="21.75" customHeight="1" thickBot="1">
      <c r="B65" s="413" t="s">
        <v>213</v>
      </c>
      <c r="C65" s="371" t="s">
        <v>3</v>
      </c>
      <c r="D65" s="357"/>
      <c r="E65" s="411"/>
      <c r="F65" s="371">
        <v>1</v>
      </c>
      <c r="G65" s="357">
        <v>1</v>
      </c>
      <c r="H65" s="357">
        <v>1</v>
      </c>
      <c r="I65" s="340">
        <f>+H65+G65+F65</f>
        <v>3</v>
      </c>
      <c r="J65" s="371" t="str">
        <f>IF($I65&gt;0,(IF($I65&lt;4,"X",""))," ")</f>
        <v>X</v>
      </c>
      <c r="K65" s="370" t="str">
        <f>IF($I65&gt;3,(IF($I65&lt;6,"X",""))," ")</f>
        <v> </v>
      </c>
      <c r="L65" s="370" t="str">
        <f>IF($I65&gt;5,(IF($I65&lt;8,"X",""))," ")</f>
        <v> </v>
      </c>
      <c r="M65" s="369" t="str">
        <f>IF($I65&gt;7,(IF($I65&lt;12,"X",""))," ")</f>
        <v> </v>
      </c>
      <c r="N65" s="413" t="s">
        <v>428</v>
      </c>
      <c r="O65" s="363"/>
      <c r="P65" s="356" t="s">
        <v>3</v>
      </c>
      <c r="Q65" s="356"/>
      <c r="R65" s="356"/>
      <c r="S65" s="359"/>
      <c r="T65" s="359"/>
      <c r="U65" s="360"/>
      <c r="V65" s="334">
        <v>1</v>
      </c>
      <c r="W65" s="331">
        <v>1</v>
      </c>
      <c r="X65" s="331">
        <v>1</v>
      </c>
      <c r="Y65" s="340">
        <f>X65+W65+V65</f>
        <v>3</v>
      </c>
      <c r="Z65" s="438" t="s">
        <v>3</v>
      </c>
      <c r="AA65" s="331"/>
      <c r="AB65" s="331"/>
      <c r="AC65" s="340"/>
    </row>
    <row r="66" spans="2:29" ht="30" customHeight="1" thickBot="1">
      <c r="B66" s="242"/>
      <c r="C66" s="242"/>
      <c r="D66" s="242"/>
      <c r="E66" s="242"/>
      <c r="F66" s="242"/>
      <c r="G66" s="242"/>
      <c r="H66" s="744" t="s">
        <v>22</v>
      </c>
      <c r="I66" s="745"/>
      <c r="J66" s="10" t="s">
        <v>3</v>
      </c>
      <c r="K66" s="11"/>
      <c r="L66" s="45"/>
      <c r="M66" s="12"/>
      <c r="N66" s="243"/>
      <c r="X66" s="773" t="s">
        <v>22</v>
      </c>
      <c r="Y66" s="775"/>
      <c r="Z66" s="368" t="s">
        <v>3</v>
      </c>
      <c r="AA66" s="350"/>
      <c r="AB66" s="367"/>
      <c r="AC66" s="352"/>
    </row>
    <row r="67" spans="2:14" ht="21.75" customHeight="1" thickBot="1">
      <c r="B67" s="90"/>
      <c r="C67" s="90"/>
      <c r="D67" s="90"/>
      <c r="E67" s="90"/>
      <c r="F67" s="90"/>
      <c r="G67" s="90"/>
      <c r="H67" s="30"/>
      <c r="I67" s="30"/>
      <c r="J67" s="31"/>
      <c r="K67" s="31"/>
      <c r="L67" s="31"/>
      <c r="M67" s="31"/>
      <c r="N67" s="244"/>
    </row>
    <row r="68" spans="2:29" ht="21.75" customHeight="1" thickBot="1">
      <c r="B68" s="90"/>
      <c r="C68" s="90"/>
      <c r="D68" s="90"/>
      <c r="E68" s="90"/>
      <c r="F68" s="741" t="s">
        <v>14</v>
      </c>
      <c r="G68" s="742"/>
      <c r="H68" s="742"/>
      <c r="I68" s="743"/>
      <c r="J68" s="741" t="s">
        <v>15</v>
      </c>
      <c r="K68" s="742"/>
      <c r="L68" s="742"/>
      <c r="M68" s="743"/>
      <c r="N68" s="244"/>
      <c r="O68" s="784" t="s">
        <v>168</v>
      </c>
      <c r="P68" s="785"/>
      <c r="Q68" s="785"/>
      <c r="R68" s="785"/>
      <c r="S68" s="785"/>
      <c r="T68" s="785"/>
      <c r="U68" s="785"/>
      <c r="V68" s="741" t="s">
        <v>262</v>
      </c>
      <c r="W68" s="742"/>
      <c r="X68" s="742"/>
      <c r="Y68" s="743"/>
      <c r="Z68" s="741" t="s">
        <v>15</v>
      </c>
      <c r="AA68" s="742"/>
      <c r="AB68" s="742"/>
      <c r="AC68" s="743"/>
    </row>
    <row r="69" spans="2:29" ht="129.75" customHeight="1" thickBot="1">
      <c r="B69" s="9" t="s">
        <v>16</v>
      </c>
      <c r="C69" s="5" t="s">
        <v>13</v>
      </c>
      <c r="D69" s="6" t="s">
        <v>12</v>
      </c>
      <c r="E69" s="7" t="s">
        <v>11</v>
      </c>
      <c r="F69" s="5" t="s">
        <v>20</v>
      </c>
      <c r="G69" s="6" t="s">
        <v>10</v>
      </c>
      <c r="H69" s="8" t="s">
        <v>9</v>
      </c>
      <c r="I69" s="7" t="s">
        <v>19</v>
      </c>
      <c r="J69" s="5" t="s">
        <v>4</v>
      </c>
      <c r="K69" s="6" t="s">
        <v>5</v>
      </c>
      <c r="L69" s="6" t="s">
        <v>6</v>
      </c>
      <c r="M69" s="7" t="s">
        <v>7</v>
      </c>
      <c r="N69" s="9" t="s">
        <v>8</v>
      </c>
      <c r="O69" s="487" t="s">
        <v>205</v>
      </c>
      <c r="P69" s="488" t="s">
        <v>162</v>
      </c>
      <c r="Q69" s="488" t="s">
        <v>343</v>
      </c>
      <c r="R69" s="489" t="s">
        <v>164</v>
      </c>
      <c r="S69" s="489" t="s">
        <v>165</v>
      </c>
      <c r="T69" s="489" t="s">
        <v>166</v>
      </c>
      <c r="U69" s="488" t="s">
        <v>167</v>
      </c>
      <c r="V69" s="5" t="s">
        <v>20</v>
      </c>
      <c r="W69" s="6" t="s">
        <v>10</v>
      </c>
      <c r="X69" s="8" t="s">
        <v>9</v>
      </c>
      <c r="Y69" s="7" t="s">
        <v>19</v>
      </c>
      <c r="Z69" s="5" t="s">
        <v>4</v>
      </c>
      <c r="AA69" s="6" t="s">
        <v>5</v>
      </c>
      <c r="AB69" s="6" t="s">
        <v>6</v>
      </c>
      <c r="AC69" s="7" t="s">
        <v>7</v>
      </c>
    </row>
    <row r="70" spans="2:29" ht="21.75" customHeight="1" thickBot="1">
      <c r="B70" s="738" t="s">
        <v>35</v>
      </c>
      <c r="C70" s="739"/>
      <c r="D70" s="739"/>
      <c r="E70" s="739"/>
      <c r="F70" s="739"/>
      <c r="G70" s="739"/>
      <c r="H70" s="739"/>
      <c r="I70" s="739"/>
      <c r="J70" s="739"/>
      <c r="K70" s="739"/>
      <c r="L70" s="739"/>
      <c r="M70" s="739"/>
      <c r="N70" s="739"/>
      <c r="O70" s="602"/>
      <c r="P70" s="602"/>
      <c r="Q70" s="602"/>
      <c r="R70" s="602"/>
      <c r="S70" s="602"/>
      <c r="T70" s="602"/>
      <c r="U70" s="602"/>
      <c r="V70" s="602"/>
      <c r="W70" s="602"/>
      <c r="X70" s="602"/>
      <c r="Y70" s="602"/>
      <c r="Z70" s="602"/>
      <c r="AA70" s="602"/>
      <c r="AB70" s="602"/>
      <c r="AC70" s="603"/>
    </row>
    <row r="71" spans="2:29" s="101" customFormat="1" ht="192.75" customHeight="1">
      <c r="B71" s="403" t="s">
        <v>299</v>
      </c>
      <c r="C71" s="385" t="s">
        <v>3</v>
      </c>
      <c r="D71" s="387"/>
      <c r="E71" s="388"/>
      <c r="F71" s="385">
        <v>2</v>
      </c>
      <c r="G71" s="387">
        <v>6</v>
      </c>
      <c r="H71" s="387">
        <v>1</v>
      </c>
      <c r="I71" s="386">
        <f aca="true" t="shared" si="17" ref="I71:I77">H71+G71+F71</f>
        <v>9</v>
      </c>
      <c r="J71" s="385">
        <f aca="true" t="shared" si="18" ref="J71:J77">IF($I71&gt;0,(IF($I71&lt;4,"X",""))," ")</f>
      </c>
      <c r="K71" s="384">
        <f aca="true" t="shared" si="19" ref="K71:K77">IF($I71&gt;3,(IF($I71&lt;6,"X",""))," ")</f>
      </c>
      <c r="L71" s="384">
        <f aca="true" t="shared" si="20" ref="L71:L77">IF($I71&gt;5,(IF($I71&lt;8,"X",""))," ")</f>
      </c>
      <c r="M71" s="383" t="str">
        <f aca="true" t="shared" si="21" ref="M71:M77">IF($I71&gt;7,(IF($I71&lt;12,"X",""))," ")</f>
        <v>X</v>
      </c>
      <c r="N71" s="461" t="s">
        <v>593</v>
      </c>
      <c r="O71" s="206" t="s">
        <v>3</v>
      </c>
      <c r="P71" s="162" t="s">
        <v>3</v>
      </c>
      <c r="Q71" s="162" t="s">
        <v>3</v>
      </c>
      <c r="R71" s="162" t="s">
        <v>3</v>
      </c>
      <c r="S71" s="162" t="s">
        <v>3</v>
      </c>
      <c r="T71" s="162" t="s">
        <v>3</v>
      </c>
      <c r="U71" s="495"/>
      <c r="V71" s="274">
        <v>1</v>
      </c>
      <c r="W71" s="272">
        <v>2</v>
      </c>
      <c r="X71" s="272">
        <v>1</v>
      </c>
      <c r="Y71" s="293">
        <f aca="true" t="shared" si="22" ref="Y71:Y77">X71+W71+V71</f>
        <v>4</v>
      </c>
      <c r="Z71" s="206"/>
      <c r="AA71" s="162" t="s">
        <v>3</v>
      </c>
      <c r="AB71" s="162"/>
      <c r="AC71" s="324"/>
    </row>
    <row r="72" spans="2:29" s="101" customFormat="1" ht="84.75" customHeight="1">
      <c r="B72" s="403" t="s">
        <v>352</v>
      </c>
      <c r="C72" s="385" t="s">
        <v>3</v>
      </c>
      <c r="D72" s="387"/>
      <c r="E72" s="388"/>
      <c r="F72" s="385">
        <v>2</v>
      </c>
      <c r="G72" s="387">
        <v>6</v>
      </c>
      <c r="H72" s="387">
        <v>1</v>
      </c>
      <c r="I72" s="386">
        <f t="shared" si="17"/>
        <v>9</v>
      </c>
      <c r="J72" s="385">
        <f t="shared" si="18"/>
      </c>
      <c r="K72" s="384">
        <f t="shared" si="19"/>
      </c>
      <c r="L72" s="384">
        <f t="shared" si="20"/>
      </c>
      <c r="M72" s="383" t="str">
        <f t="shared" si="21"/>
        <v>X</v>
      </c>
      <c r="N72" s="462" t="s">
        <v>512</v>
      </c>
      <c r="O72" s="250" t="s">
        <v>3</v>
      </c>
      <c r="P72" s="205"/>
      <c r="Q72" s="205" t="s">
        <v>3</v>
      </c>
      <c r="R72" s="205"/>
      <c r="S72" s="205"/>
      <c r="T72" s="205"/>
      <c r="U72" s="290"/>
      <c r="V72" s="233">
        <v>1</v>
      </c>
      <c r="W72" s="231">
        <v>1</v>
      </c>
      <c r="X72" s="231">
        <v>1</v>
      </c>
      <c r="Y72" s="294">
        <f t="shared" si="22"/>
        <v>3</v>
      </c>
      <c r="Z72" s="250" t="s">
        <v>3</v>
      </c>
      <c r="AA72" s="205"/>
      <c r="AB72" s="205"/>
      <c r="AC72" s="249"/>
    </row>
    <row r="73" spans="2:29" s="101" customFormat="1" ht="69.75" customHeight="1">
      <c r="B73" s="403" t="s">
        <v>340</v>
      </c>
      <c r="C73" s="385" t="s">
        <v>3</v>
      </c>
      <c r="D73" s="387"/>
      <c r="E73" s="388"/>
      <c r="F73" s="385">
        <v>1</v>
      </c>
      <c r="G73" s="387">
        <v>4</v>
      </c>
      <c r="H73" s="387">
        <v>1</v>
      </c>
      <c r="I73" s="386">
        <f t="shared" si="17"/>
        <v>6</v>
      </c>
      <c r="J73" s="385">
        <f t="shared" si="18"/>
      </c>
      <c r="K73" s="384">
        <f t="shared" si="19"/>
      </c>
      <c r="L73" s="384" t="str">
        <f t="shared" si="20"/>
        <v>X</v>
      </c>
      <c r="M73" s="383" t="str">
        <f t="shared" si="21"/>
        <v> </v>
      </c>
      <c r="N73" s="462" t="s">
        <v>430</v>
      </c>
      <c r="O73" s="250"/>
      <c r="P73" s="205"/>
      <c r="Q73" s="205" t="s">
        <v>3</v>
      </c>
      <c r="R73" s="205"/>
      <c r="S73" s="205" t="s">
        <v>3</v>
      </c>
      <c r="T73" s="205"/>
      <c r="U73" s="290" t="s">
        <v>3</v>
      </c>
      <c r="V73" s="233">
        <v>1</v>
      </c>
      <c r="W73" s="231">
        <v>2</v>
      </c>
      <c r="X73" s="231">
        <v>1</v>
      </c>
      <c r="Y73" s="294">
        <f>X73+W73+V73</f>
        <v>4</v>
      </c>
      <c r="Z73" s="250"/>
      <c r="AA73" s="205" t="s">
        <v>3</v>
      </c>
      <c r="AB73" s="205"/>
      <c r="AC73" s="249"/>
    </row>
    <row r="74" spans="2:29" s="101" customFormat="1" ht="36" customHeight="1">
      <c r="B74" s="403" t="s">
        <v>339</v>
      </c>
      <c r="C74" s="385" t="s">
        <v>3</v>
      </c>
      <c r="D74" s="387"/>
      <c r="E74" s="388"/>
      <c r="F74" s="385">
        <v>1</v>
      </c>
      <c r="G74" s="387">
        <v>4</v>
      </c>
      <c r="H74" s="387">
        <v>1</v>
      </c>
      <c r="I74" s="386">
        <f t="shared" si="17"/>
        <v>6</v>
      </c>
      <c r="J74" s="385">
        <f t="shared" si="18"/>
      </c>
      <c r="K74" s="384">
        <f t="shared" si="19"/>
      </c>
      <c r="L74" s="384" t="str">
        <f t="shared" si="20"/>
        <v>X</v>
      </c>
      <c r="M74" s="383" t="str">
        <f t="shared" si="21"/>
        <v> </v>
      </c>
      <c r="N74" s="462" t="s">
        <v>431</v>
      </c>
      <c r="O74" s="250" t="s">
        <v>3</v>
      </c>
      <c r="P74" s="205"/>
      <c r="Q74" s="205"/>
      <c r="R74" s="205"/>
      <c r="S74" s="205"/>
      <c r="T74" s="205" t="s">
        <v>3</v>
      </c>
      <c r="U74" s="290"/>
      <c r="V74" s="233">
        <v>1</v>
      </c>
      <c r="W74" s="231">
        <v>2</v>
      </c>
      <c r="X74" s="231">
        <v>1</v>
      </c>
      <c r="Y74" s="294">
        <f t="shared" si="22"/>
        <v>4</v>
      </c>
      <c r="Z74" s="250"/>
      <c r="AA74" s="205" t="s">
        <v>3</v>
      </c>
      <c r="AB74" s="205"/>
      <c r="AC74" s="249"/>
    </row>
    <row r="75" spans="2:29" s="101" customFormat="1" ht="163.5" customHeight="1">
      <c r="B75" s="403" t="s">
        <v>298</v>
      </c>
      <c r="C75" s="385" t="s">
        <v>3</v>
      </c>
      <c r="D75" s="387"/>
      <c r="E75" s="388"/>
      <c r="F75" s="385">
        <v>2</v>
      </c>
      <c r="G75" s="387">
        <v>6</v>
      </c>
      <c r="H75" s="387">
        <v>1</v>
      </c>
      <c r="I75" s="386">
        <f t="shared" si="17"/>
        <v>9</v>
      </c>
      <c r="J75" s="385">
        <f t="shared" si="18"/>
      </c>
      <c r="K75" s="384">
        <f t="shared" si="19"/>
      </c>
      <c r="L75" s="384">
        <f t="shared" si="20"/>
      </c>
      <c r="M75" s="383" t="str">
        <f t="shared" si="21"/>
        <v>X</v>
      </c>
      <c r="N75" s="461" t="s">
        <v>527</v>
      </c>
      <c r="O75" s="250" t="s">
        <v>3</v>
      </c>
      <c r="P75" s="205" t="s">
        <v>3</v>
      </c>
      <c r="Q75" s="205" t="s">
        <v>3</v>
      </c>
      <c r="R75" s="205" t="s">
        <v>3</v>
      </c>
      <c r="S75" s="205" t="s">
        <v>3</v>
      </c>
      <c r="T75" s="205" t="s">
        <v>3</v>
      </c>
      <c r="U75" s="290"/>
      <c r="V75" s="233">
        <v>1</v>
      </c>
      <c r="W75" s="231">
        <v>2</v>
      </c>
      <c r="X75" s="231">
        <v>1</v>
      </c>
      <c r="Y75" s="294">
        <f t="shared" si="22"/>
        <v>4</v>
      </c>
      <c r="Z75" s="250"/>
      <c r="AA75" s="205" t="s">
        <v>3</v>
      </c>
      <c r="AB75" s="205"/>
      <c r="AC75" s="249"/>
    </row>
    <row r="76" spans="2:29" s="101" customFormat="1" ht="138" customHeight="1">
      <c r="B76" s="402" t="s">
        <v>408</v>
      </c>
      <c r="C76" s="336" t="s">
        <v>3</v>
      </c>
      <c r="D76" s="327"/>
      <c r="E76" s="395"/>
      <c r="F76" s="336">
        <v>2</v>
      </c>
      <c r="G76" s="327">
        <v>6</v>
      </c>
      <c r="H76" s="327">
        <v>3</v>
      </c>
      <c r="I76" s="386">
        <f t="shared" si="17"/>
        <v>11</v>
      </c>
      <c r="J76" s="385">
        <f t="shared" si="18"/>
      </c>
      <c r="K76" s="384">
        <f t="shared" si="19"/>
      </c>
      <c r="L76" s="384">
        <f t="shared" si="20"/>
      </c>
      <c r="M76" s="383" t="str">
        <f t="shared" si="21"/>
        <v>X</v>
      </c>
      <c r="N76" s="461" t="s">
        <v>528</v>
      </c>
      <c r="O76" s="250" t="s">
        <v>3</v>
      </c>
      <c r="P76" s="205" t="s">
        <v>350</v>
      </c>
      <c r="Q76" s="205" t="s">
        <v>3</v>
      </c>
      <c r="R76" s="205" t="s">
        <v>3</v>
      </c>
      <c r="S76" s="205" t="s">
        <v>3</v>
      </c>
      <c r="T76" s="205" t="s">
        <v>3</v>
      </c>
      <c r="U76" s="290"/>
      <c r="V76" s="233">
        <v>1</v>
      </c>
      <c r="W76" s="231">
        <v>2</v>
      </c>
      <c r="X76" s="231">
        <v>2</v>
      </c>
      <c r="Y76" s="294">
        <f t="shared" si="22"/>
        <v>5</v>
      </c>
      <c r="Z76" s="250"/>
      <c r="AA76" s="205" t="s">
        <v>3</v>
      </c>
      <c r="AB76" s="205"/>
      <c r="AC76" s="249"/>
    </row>
    <row r="77" spans="2:29" s="101" customFormat="1" ht="78.75" customHeight="1" thickBot="1">
      <c r="B77" s="402" t="s">
        <v>338</v>
      </c>
      <c r="C77" s="336" t="s">
        <v>3</v>
      </c>
      <c r="D77" s="327"/>
      <c r="E77" s="395"/>
      <c r="F77" s="336">
        <v>2</v>
      </c>
      <c r="G77" s="327">
        <v>6</v>
      </c>
      <c r="H77" s="327">
        <v>3</v>
      </c>
      <c r="I77" s="386">
        <f t="shared" si="17"/>
        <v>11</v>
      </c>
      <c r="J77" s="385">
        <f t="shared" si="18"/>
      </c>
      <c r="K77" s="384">
        <f t="shared" si="19"/>
      </c>
      <c r="L77" s="384">
        <f t="shared" si="20"/>
      </c>
      <c r="M77" s="383" t="str">
        <f t="shared" si="21"/>
        <v>X</v>
      </c>
      <c r="N77" s="365" t="s">
        <v>489</v>
      </c>
      <c r="O77" s="207" t="s">
        <v>3</v>
      </c>
      <c r="P77" s="165"/>
      <c r="Q77" s="165" t="s">
        <v>3</v>
      </c>
      <c r="R77" s="165"/>
      <c r="S77" s="165"/>
      <c r="T77" s="165"/>
      <c r="U77" s="303"/>
      <c r="V77" s="237">
        <v>1</v>
      </c>
      <c r="W77" s="235">
        <v>2</v>
      </c>
      <c r="X77" s="235">
        <v>1</v>
      </c>
      <c r="Y77" s="295">
        <f t="shared" si="22"/>
        <v>4</v>
      </c>
      <c r="Z77" s="207"/>
      <c r="AA77" s="165" t="s">
        <v>3</v>
      </c>
      <c r="AB77" s="165"/>
      <c r="AC77" s="284"/>
    </row>
    <row r="78" spans="1:256" s="49" customFormat="1" ht="21.75" customHeight="1" thickBot="1">
      <c r="A78" s="1"/>
      <c r="B78" s="242"/>
      <c r="C78" s="242"/>
      <c r="D78" s="242"/>
      <c r="E78" s="242"/>
      <c r="F78" s="242"/>
      <c r="G78" s="242"/>
      <c r="H78" s="744" t="s">
        <v>22</v>
      </c>
      <c r="I78" s="745"/>
      <c r="J78" s="10"/>
      <c r="K78" s="11"/>
      <c r="L78" s="45"/>
      <c r="M78" s="12" t="s">
        <v>3</v>
      </c>
      <c r="N78" s="243"/>
      <c r="O78" s="13"/>
      <c r="P78" s="13"/>
      <c r="Q78" s="13"/>
      <c r="R78" s="13"/>
      <c r="S78" s="13"/>
      <c r="T78" s="13"/>
      <c r="U78" s="13"/>
      <c r="V78" s="13"/>
      <c r="W78" s="13"/>
      <c r="X78" s="773" t="s">
        <v>22</v>
      </c>
      <c r="Y78" s="775"/>
      <c r="Z78" s="368"/>
      <c r="AA78" s="350" t="s">
        <v>3</v>
      </c>
      <c r="AB78" s="367"/>
      <c r="AC78" s="352"/>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2:29" s="374" customFormat="1" ht="21.75" customHeight="1" thickBot="1">
      <c r="B79" s="107"/>
      <c r="C79" s="107"/>
      <c r="D79" s="107"/>
      <c r="E79" s="107"/>
      <c r="F79" s="107"/>
      <c r="G79" s="107"/>
      <c r="H79" s="105"/>
      <c r="I79" s="105"/>
      <c r="J79" s="105"/>
      <c r="K79" s="105"/>
      <c r="L79" s="105"/>
      <c r="M79" s="105"/>
      <c r="N79" s="477"/>
      <c r="O79" s="478"/>
      <c r="P79" s="478"/>
      <c r="Q79" s="478"/>
      <c r="R79" s="478"/>
      <c r="S79" s="478"/>
      <c r="T79" s="478"/>
      <c r="U79" s="478"/>
      <c r="V79" s="478"/>
      <c r="W79" s="478"/>
      <c r="X79" s="478"/>
      <c r="Y79" s="478"/>
      <c r="Z79" s="478"/>
      <c r="AA79" s="478"/>
      <c r="AB79" s="478"/>
      <c r="AC79" s="478"/>
    </row>
    <row r="80" spans="2:29" s="101" customFormat="1" ht="44.25" customHeight="1" thickBot="1">
      <c r="B80" s="450" t="s">
        <v>16</v>
      </c>
      <c r="C80" s="451" t="s">
        <v>13</v>
      </c>
      <c r="D80" s="452" t="s">
        <v>12</v>
      </c>
      <c r="E80" s="453" t="s">
        <v>11</v>
      </c>
      <c r="F80" s="451" t="s">
        <v>20</v>
      </c>
      <c r="G80" s="452" t="s">
        <v>10</v>
      </c>
      <c r="H80" s="454" t="s">
        <v>9</v>
      </c>
      <c r="I80" s="453" t="s">
        <v>19</v>
      </c>
      <c r="J80" s="451" t="s">
        <v>4</v>
      </c>
      <c r="K80" s="452" t="s">
        <v>5</v>
      </c>
      <c r="L80" s="452" t="s">
        <v>6</v>
      </c>
      <c r="M80" s="453" t="s">
        <v>7</v>
      </c>
      <c r="N80" s="450" t="s">
        <v>8</v>
      </c>
      <c r="O80" s="478"/>
      <c r="P80" s="478"/>
      <c r="Q80" s="478"/>
      <c r="R80" s="478"/>
      <c r="S80" s="478"/>
      <c r="T80" s="478"/>
      <c r="U80" s="478"/>
      <c r="V80" s="13"/>
      <c r="W80" s="13"/>
      <c r="X80" s="13"/>
      <c r="Y80" s="13"/>
      <c r="Z80" s="13"/>
      <c r="AA80" s="13"/>
      <c r="AB80" s="13"/>
      <c r="AC80" s="13"/>
    </row>
    <row r="81" spans="2:29" s="101" customFormat="1" ht="21.75" customHeight="1" thickBot="1">
      <c r="B81" s="779" t="s">
        <v>169</v>
      </c>
      <c r="C81" s="780"/>
      <c r="D81" s="780"/>
      <c r="E81" s="780"/>
      <c r="F81" s="780"/>
      <c r="G81" s="780"/>
      <c r="H81" s="780"/>
      <c r="I81" s="780"/>
      <c r="J81" s="780"/>
      <c r="K81" s="780"/>
      <c r="L81" s="780"/>
      <c r="M81" s="780"/>
      <c r="N81" s="780"/>
      <c r="O81" s="771"/>
      <c r="P81" s="771"/>
      <c r="Q81" s="771"/>
      <c r="R81" s="771"/>
      <c r="S81" s="771"/>
      <c r="T81" s="771"/>
      <c r="U81" s="771"/>
      <c r="V81" s="771"/>
      <c r="W81" s="771"/>
      <c r="X81" s="771"/>
      <c r="Y81" s="771"/>
      <c r="Z81" s="771"/>
      <c r="AA81" s="771"/>
      <c r="AB81" s="771"/>
      <c r="AC81" s="772"/>
    </row>
    <row r="82" spans="2:29" s="101" customFormat="1" ht="40.5" customHeight="1">
      <c r="B82" s="463" t="s">
        <v>29</v>
      </c>
      <c r="C82" s="385" t="s">
        <v>3</v>
      </c>
      <c r="D82" s="387"/>
      <c r="E82" s="386"/>
      <c r="F82" s="385">
        <v>3</v>
      </c>
      <c r="G82" s="387">
        <v>2</v>
      </c>
      <c r="H82" s="387">
        <v>2</v>
      </c>
      <c r="I82" s="386">
        <f>+H82+G82+F82</f>
        <v>7</v>
      </c>
      <c r="J82" s="385">
        <f>IF($I82&gt;0,(IF($I82&lt;4,"X",""))," ")</f>
      </c>
      <c r="K82" s="384">
        <f>IF($I82&gt;3,(IF($I82&lt;6,"X",""))," ")</f>
      </c>
      <c r="L82" s="384" t="str">
        <f>IF($I82&gt;5,(IF($I82&lt;8,"X",""))," ")</f>
        <v>X</v>
      </c>
      <c r="M82" s="383" t="str">
        <f>IF($I82&gt;7,(IF($I82&lt;12,"X",""))," ")</f>
        <v> </v>
      </c>
      <c r="N82" s="403" t="s">
        <v>360</v>
      </c>
      <c r="O82" s="206"/>
      <c r="P82" s="162"/>
      <c r="Q82" s="162"/>
      <c r="R82" s="162"/>
      <c r="S82" s="162" t="s">
        <v>3</v>
      </c>
      <c r="T82" s="162"/>
      <c r="U82" s="324"/>
      <c r="V82" s="274">
        <v>1</v>
      </c>
      <c r="W82" s="272">
        <v>2</v>
      </c>
      <c r="X82" s="272">
        <v>1</v>
      </c>
      <c r="Y82" s="275">
        <f>SUM(V82:X82)</f>
        <v>4</v>
      </c>
      <c r="Z82" s="274"/>
      <c r="AA82" s="272" t="s">
        <v>3</v>
      </c>
      <c r="AB82" s="272"/>
      <c r="AC82" s="275"/>
    </row>
    <row r="83" spans="2:29" s="101" customFormat="1" ht="22.5" customHeight="1" thickBot="1">
      <c r="B83" s="436" t="s">
        <v>265</v>
      </c>
      <c r="C83" s="371" t="s">
        <v>3</v>
      </c>
      <c r="D83" s="357"/>
      <c r="E83" s="411"/>
      <c r="F83" s="371">
        <v>1</v>
      </c>
      <c r="G83" s="357">
        <v>2</v>
      </c>
      <c r="H83" s="357">
        <v>2</v>
      </c>
      <c r="I83" s="340">
        <f>F83+G83+H83</f>
        <v>5</v>
      </c>
      <c r="J83" s="371">
        <f>IF($I83&gt;0,(IF($I83&lt;4,"X",""))," ")</f>
      </c>
      <c r="K83" s="370" t="str">
        <f>IF($I83&gt;3,(IF($I83&lt;6,"X",""))," ")</f>
        <v>X</v>
      </c>
      <c r="L83" s="370" t="str">
        <f>IF($I83&gt;5,(IF($I83&lt;8,"X",""))," ")</f>
        <v> </v>
      </c>
      <c r="M83" s="369" t="str">
        <f>IF($I83&gt;7,(IF($I83&lt;12,"X",""))," ")</f>
        <v> </v>
      </c>
      <c r="N83" s="413" t="s">
        <v>560</v>
      </c>
      <c r="O83" s="207"/>
      <c r="P83" s="165"/>
      <c r="Q83" s="165"/>
      <c r="R83" s="165"/>
      <c r="S83" s="165"/>
      <c r="T83" s="165"/>
      <c r="U83" s="284"/>
      <c r="V83" s="371">
        <v>1</v>
      </c>
      <c r="W83" s="357">
        <v>2</v>
      </c>
      <c r="X83" s="357">
        <v>2</v>
      </c>
      <c r="Y83" s="340">
        <f>SUM(V83:X83)</f>
        <v>5</v>
      </c>
      <c r="Z83" s="237"/>
      <c r="AA83" s="235" t="s">
        <v>3</v>
      </c>
      <c r="AB83" s="235"/>
      <c r="AC83" s="236"/>
    </row>
    <row r="84" spans="2:29" s="101" customFormat="1" ht="21.75" customHeight="1" thickBot="1">
      <c r="B84" s="108"/>
      <c r="C84" s="108"/>
      <c r="D84" s="108"/>
      <c r="E84" s="108"/>
      <c r="F84" s="108"/>
      <c r="G84" s="108"/>
      <c r="H84" s="773" t="s">
        <v>22</v>
      </c>
      <c r="I84" s="775"/>
      <c r="J84" s="368"/>
      <c r="K84" s="350"/>
      <c r="L84" s="367" t="s">
        <v>3</v>
      </c>
      <c r="M84" s="352"/>
      <c r="N84" s="348"/>
      <c r="O84" s="478"/>
      <c r="P84" s="478"/>
      <c r="Q84" s="478"/>
      <c r="R84" s="478"/>
      <c r="S84" s="478"/>
      <c r="T84" s="478"/>
      <c r="U84" s="478"/>
      <c r="V84" s="13"/>
      <c r="W84" s="13"/>
      <c r="X84" s="773" t="s">
        <v>22</v>
      </c>
      <c r="Y84" s="775"/>
      <c r="Z84" s="368"/>
      <c r="AA84" s="350" t="s">
        <v>3</v>
      </c>
      <c r="AB84" s="367"/>
      <c r="AC84" s="352"/>
    </row>
    <row r="85" spans="2:29" s="101" customFormat="1" ht="21.75" customHeight="1">
      <c r="B85" s="108"/>
      <c r="C85" s="108"/>
      <c r="D85" s="108"/>
      <c r="E85" s="108"/>
      <c r="F85" s="108"/>
      <c r="G85" s="108"/>
      <c r="H85" s="110"/>
      <c r="I85" s="110"/>
      <c r="J85" s="105"/>
      <c r="K85" s="105"/>
      <c r="L85" s="105"/>
      <c r="M85" s="105"/>
      <c r="N85" s="348"/>
      <c r="O85" s="478"/>
      <c r="P85" s="478"/>
      <c r="Q85" s="478"/>
      <c r="R85" s="478"/>
      <c r="S85" s="478"/>
      <c r="T85" s="478"/>
      <c r="U85" s="478"/>
      <c r="V85" s="13"/>
      <c r="W85" s="13"/>
      <c r="X85" s="13"/>
      <c r="Y85" s="13"/>
      <c r="Z85" s="13"/>
      <c r="AA85" s="13"/>
      <c r="AB85" s="13"/>
      <c r="AC85" s="13"/>
    </row>
    <row r="86" spans="1:256" s="49" customFormat="1" ht="21.75" customHeight="1" thickBot="1">
      <c r="A86" s="1"/>
      <c r="B86" s="90"/>
      <c r="C86" s="90"/>
      <c r="D86" s="90"/>
      <c r="E86" s="90"/>
      <c r="F86" s="90"/>
      <c r="G86" s="90"/>
      <c r="H86" s="30"/>
      <c r="I86" s="30"/>
      <c r="J86" s="31"/>
      <c r="K86" s="31"/>
      <c r="L86" s="31"/>
      <c r="M86" s="31"/>
      <c r="N86" s="244"/>
      <c r="O86" s="13"/>
      <c r="P86" s="13"/>
      <c r="Q86" s="13"/>
      <c r="R86" s="13"/>
      <c r="S86" s="13"/>
      <c r="T86" s="13"/>
      <c r="U86" s="13"/>
      <c r="V86" s="13"/>
      <c r="W86" s="13"/>
      <c r="X86" s="13"/>
      <c r="Y86" s="13"/>
      <c r="Z86" s="13"/>
      <c r="AA86" s="13"/>
      <c r="AB86" s="13"/>
      <c r="AC86" s="13"/>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s="49" customFormat="1" ht="21.75" customHeight="1" thickBot="1">
      <c r="A87" s="1"/>
      <c r="B87" s="90"/>
      <c r="C87" s="90"/>
      <c r="D87" s="90"/>
      <c r="E87" s="90"/>
      <c r="F87" s="741" t="s">
        <v>14</v>
      </c>
      <c r="G87" s="742"/>
      <c r="H87" s="742"/>
      <c r="I87" s="743"/>
      <c r="J87" s="741" t="s">
        <v>15</v>
      </c>
      <c r="K87" s="742"/>
      <c r="L87" s="742"/>
      <c r="M87" s="743"/>
      <c r="N87" s="244"/>
      <c r="O87" s="784" t="s">
        <v>168</v>
      </c>
      <c r="P87" s="785"/>
      <c r="Q87" s="785"/>
      <c r="R87" s="785"/>
      <c r="S87" s="785"/>
      <c r="T87" s="785"/>
      <c r="U87" s="785"/>
      <c r="V87" s="741" t="s">
        <v>262</v>
      </c>
      <c r="W87" s="742"/>
      <c r="X87" s="742"/>
      <c r="Y87" s="743"/>
      <c r="Z87" s="741" t="s">
        <v>15</v>
      </c>
      <c r="AA87" s="742"/>
      <c r="AB87" s="742"/>
      <c r="AC87" s="743"/>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s="49" customFormat="1" ht="42.75" customHeight="1" thickBot="1">
      <c r="A88" s="1"/>
      <c r="B88" s="9" t="s">
        <v>16</v>
      </c>
      <c r="C88" s="5" t="s">
        <v>13</v>
      </c>
      <c r="D88" s="6" t="s">
        <v>12</v>
      </c>
      <c r="E88" s="7" t="s">
        <v>11</v>
      </c>
      <c r="F88" s="5" t="s">
        <v>20</v>
      </c>
      <c r="G88" s="6" t="s">
        <v>10</v>
      </c>
      <c r="H88" s="8" t="s">
        <v>9</v>
      </c>
      <c r="I88" s="7" t="s">
        <v>19</v>
      </c>
      <c r="J88" s="5" t="s">
        <v>4</v>
      </c>
      <c r="K88" s="6" t="s">
        <v>5</v>
      </c>
      <c r="L88" s="6" t="s">
        <v>6</v>
      </c>
      <c r="M88" s="7" t="s">
        <v>7</v>
      </c>
      <c r="N88" s="9" t="s">
        <v>8</v>
      </c>
      <c r="O88" s="487" t="s">
        <v>205</v>
      </c>
      <c r="P88" s="488" t="s">
        <v>162</v>
      </c>
      <c r="Q88" s="488" t="s">
        <v>343</v>
      </c>
      <c r="R88" s="489" t="s">
        <v>164</v>
      </c>
      <c r="S88" s="489" t="s">
        <v>165</v>
      </c>
      <c r="T88" s="489" t="s">
        <v>166</v>
      </c>
      <c r="U88" s="488" t="s">
        <v>167</v>
      </c>
      <c r="V88" s="5" t="s">
        <v>20</v>
      </c>
      <c r="W88" s="6" t="s">
        <v>10</v>
      </c>
      <c r="X88" s="8" t="s">
        <v>9</v>
      </c>
      <c r="Y88" s="7" t="s">
        <v>19</v>
      </c>
      <c r="Z88" s="5" t="s">
        <v>4</v>
      </c>
      <c r="AA88" s="6" t="s">
        <v>5</v>
      </c>
      <c r="AB88" s="6" t="s">
        <v>6</v>
      </c>
      <c r="AC88" s="7" t="s">
        <v>7</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2:29" s="101" customFormat="1" ht="21.75" customHeight="1" thickBot="1">
      <c r="B89" s="779" t="s">
        <v>316</v>
      </c>
      <c r="C89" s="780"/>
      <c r="D89" s="780"/>
      <c r="E89" s="780"/>
      <c r="F89" s="780"/>
      <c r="G89" s="780"/>
      <c r="H89" s="780"/>
      <c r="I89" s="780"/>
      <c r="J89" s="780"/>
      <c r="K89" s="780"/>
      <c r="L89" s="780"/>
      <c r="M89" s="780"/>
      <c r="N89" s="780"/>
      <c r="O89" s="771"/>
      <c r="P89" s="771"/>
      <c r="Q89" s="771"/>
      <c r="R89" s="771"/>
      <c r="S89" s="771"/>
      <c r="T89" s="771"/>
      <c r="U89" s="771"/>
      <c r="V89" s="771"/>
      <c r="W89" s="771"/>
      <c r="X89" s="771"/>
      <c r="Y89" s="771"/>
      <c r="Z89" s="771"/>
      <c r="AA89" s="771"/>
      <c r="AB89" s="771"/>
      <c r="AC89" s="772"/>
    </row>
    <row r="90" spans="2:29" s="101" customFormat="1" ht="96" customHeight="1">
      <c r="B90" s="479" t="s">
        <v>36</v>
      </c>
      <c r="C90" s="335" t="s">
        <v>3</v>
      </c>
      <c r="D90" s="329"/>
      <c r="E90" s="420"/>
      <c r="F90" s="335">
        <v>2</v>
      </c>
      <c r="G90" s="329">
        <v>4</v>
      </c>
      <c r="H90" s="329">
        <v>1</v>
      </c>
      <c r="I90" s="338">
        <f aca="true" t="shared" si="23" ref="I90:I100">H90+G90+F90</f>
        <v>7</v>
      </c>
      <c r="J90" s="335">
        <f aca="true" t="shared" si="24" ref="J90:J100">IF($I90&gt;0,(IF($I90&lt;4,"X",""))," ")</f>
      </c>
      <c r="K90" s="419">
        <f aca="true" t="shared" si="25" ref="K90:K100">IF($I90&gt;3,(IF($I90&lt;6,"X",""))," ")</f>
      </c>
      <c r="L90" s="419" t="str">
        <f aca="true" t="shared" si="26" ref="L90:L100">IF($I90&gt;5,(IF($I90&lt;8,"X",""))," ")</f>
        <v>X</v>
      </c>
      <c r="M90" s="341" t="str">
        <f aca="true" t="shared" si="27" ref="M90:M100">IF($I90&gt;7,(IF($I90&lt;12,"X",""))," ")</f>
        <v> </v>
      </c>
      <c r="N90" s="364" t="s">
        <v>433</v>
      </c>
      <c r="O90" s="206" t="s">
        <v>3</v>
      </c>
      <c r="P90" s="162" t="s">
        <v>3</v>
      </c>
      <c r="Q90" s="162" t="s">
        <v>3</v>
      </c>
      <c r="R90" s="162" t="s">
        <v>3</v>
      </c>
      <c r="S90" s="162"/>
      <c r="T90" s="162" t="s">
        <v>3</v>
      </c>
      <c r="U90" s="324" t="s">
        <v>3</v>
      </c>
      <c r="V90" s="274">
        <v>1</v>
      </c>
      <c r="W90" s="272">
        <v>4</v>
      </c>
      <c r="X90" s="272">
        <v>1</v>
      </c>
      <c r="Y90" s="275">
        <f>SUM(V90:X90)</f>
        <v>6</v>
      </c>
      <c r="Z90" s="274"/>
      <c r="AA90" s="272"/>
      <c r="AB90" s="272" t="s">
        <v>3</v>
      </c>
      <c r="AC90" s="275"/>
    </row>
    <row r="91" spans="2:29" s="101" customFormat="1" ht="70.5" customHeight="1">
      <c r="B91" s="393" t="s">
        <v>37</v>
      </c>
      <c r="C91" s="336" t="s">
        <v>3</v>
      </c>
      <c r="D91" s="327"/>
      <c r="E91" s="395"/>
      <c r="F91" s="336">
        <v>2</v>
      </c>
      <c r="G91" s="327">
        <v>4</v>
      </c>
      <c r="H91" s="327">
        <v>1</v>
      </c>
      <c r="I91" s="339">
        <f t="shared" si="23"/>
        <v>7</v>
      </c>
      <c r="J91" s="385">
        <f t="shared" si="24"/>
      </c>
      <c r="K91" s="384">
        <f t="shared" si="25"/>
      </c>
      <c r="L91" s="384" t="str">
        <f t="shared" si="26"/>
        <v>X</v>
      </c>
      <c r="M91" s="383" t="str">
        <f t="shared" si="27"/>
        <v> </v>
      </c>
      <c r="N91" s="365" t="s">
        <v>337</v>
      </c>
      <c r="O91" s="250" t="s">
        <v>3</v>
      </c>
      <c r="P91" s="205" t="s">
        <v>3</v>
      </c>
      <c r="Q91" s="205" t="s">
        <v>3</v>
      </c>
      <c r="R91" s="205" t="s">
        <v>3</v>
      </c>
      <c r="S91" s="205"/>
      <c r="T91" s="205" t="s">
        <v>3</v>
      </c>
      <c r="U91" s="249" t="s">
        <v>3</v>
      </c>
      <c r="V91" s="233">
        <v>1</v>
      </c>
      <c r="W91" s="231">
        <v>4</v>
      </c>
      <c r="X91" s="231">
        <v>1</v>
      </c>
      <c r="Y91" s="232">
        <f>SUM(V91:X91)</f>
        <v>6</v>
      </c>
      <c r="Z91" s="233"/>
      <c r="AA91" s="231"/>
      <c r="AB91" s="231" t="s">
        <v>3</v>
      </c>
      <c r="AC91" s="232"/>
    </row>
    <row r="92" spans="2:29" s="101" customFormat="1" ht="45.75" customHeight="1">
      <c r="B92" s="435" t="s">
        <v>301</v>
      </c>
      <c r="C92" s="416" t="s">
        <v>3</v>
      </c>
      <c r="D92" s="415"/>
      <c r="E92" s="417"/>
      <c r="F92" s="416">
        <v>3</v>
      </c>
      <c r="G92" s="415">
        <v>2</v>
      </c>
      <c r="H92" s="415">
        <v>1</v>
      </c>
      <c r="I92" s="339">
        <f t="shared" si="23"/>
        <v>6</v>
      </c>
      <c r="J92" s="385">
        <f t="shared" si="24"/>
      </c>
      <c r="K92" s="384">
        <f t="shared" si="25"/>
      </c>
      <c r="L92" s="384" t="str">
        <f t="shared" si="26"/>
        <v>X</v>
      </c>
      <c r="M92" s="383" t="str">
        <f t="shared" si="27"/>
        <v> </v>
      </c>
      <c r="N92" s="464" t="s">
        <v>545</v>
      </c>
      <c r="O92" s="250"/>
      <c r="P92" s="205"/>
      <c r="Q92" s="205"/>
      <c r="R92" s="205" t="s">
        <v>3</v>
      </c>
      <c r="S92" s="205"/>
      <c r="T92" s="205" t="s">
        <v>3</v>
      </c>
      <c r="U92" s="249"/>
      <c r="V92" s="233">
        <v>2</v>
      </c>
      <c r="W92" s="231">
        <v>1</v>
      </c>
      <c r="X92" s="231">
        <v>1</v>
      </c>
      <c r="Y92" s="232">
        <f aca="true" t="shared" si="28" ref="Y92:Y99">SUM(V92:X92)</f>
        <v>4</v>
      </c>
      <c r="Z92" s="233"/>
      <c r="AA92" s="231" t="s">
        <v>3</v>
      </c>
      <c r="AB92" s="231"/>
      <c r="AC92" s="232"/>
    </row>
    <row r="93" spans="2:29" s="101" customFormat="1" ht="73.5" customHeight="1">
      <c r="B93" s="435" t="s">
        <v>266</v>
      </c>
      <c r="C93" s="416" t="s">
        <v>3</v>
      </c>
      <c r="D93" s="415"/>
      <c r="E93" s="417"/>
      <c r="F93" s="416">
        <v>3</v>
      </c>
      <c r="G93" s="415">
        <v>2</v>
      </c>
      <c r="H93" s="415">
        <v>1</v>
      </c>
      <c r="I93" s="339">
        <f t="shared" si="23"/>
        <v>6</v>
      </c>
      <c r="J93" s="385">
        <f t="shared" si="24"/>
      </c>
      <c r="K93" s="384">
        <f t="shared" si="25"/>
      </c>
      <c r="L93" s="384" t="str">
        <f t="shared" si="26"/>
        <v>X</v>
      </c>
      <c r="M93" s="383" t="str">
        <f t="shared" si="27"/>
        <v> </v>
      </c>
      <c r="N93" s="464" t="s">
        <v>434</v>
      </c>
      <c r="O93" s="250"/>
      <c r="P93" s="205" t="s">
        <v>3</v>
      </c>
      <c r="Q93" s="205"/>
      <c r="R93" s="205" t="s">
        <v>3</v>
      </c>
      <c r="S93" s="205" t="s">
        <v>3</v>
      </c>
      <c r="T93" s="205" t="s">
        <v>3</v>
      </c>
      <c r="U93" s="249"/>
      <c r="V93" s="233">
        <v>2</v>
      </c>
      <c r="W93" s="231">
        <v>2</v>
      </c>
      <c r="X93" s="231">
        <v>1</v>
      </c>
      <c r="Y93" s="232">
        <f t="shared" si="28"/>
        <v>5</v>
      </c>
      <c r="Z93" s="233"/>
      <c r="AA93" s="231" t="s">
        <v>3</v>
      </c>
      <c r="AB93" s="231"/>
      <c r="AC93" s="232"/>
    </row>
    <row r="94" spans="2:29" s="374" customFormat="1" ht="100.5" customHeight="1">
      <c r="B94" s="435" t="s">
        <v>409</v>
      </c>
      <c r="C94" s="433" t="s">
        <v>3</v>
      </c>
      <c r="D94" s="432"/>
      <c r="E94" s="434"/>
      <c r="F94" s="433">
        <v>2</v>
      </c>
      <c r="G94" s="432">
        <v>6</v>
      </c>
      <c r="H94" s="432">
        <v>2</v>
      </c>
      <c r="I94" s="391">
        <f t="shared" si="23"/>
        <v>10</v>
      </c>
      <c r="J94" s="377">
        <f t="shared" si="24"/>
      </c>
      <c r="K94" s="376">
        <f t="shared" si="25"/>
      </c>
      <c r="L94" s="376">
        <f t="shared" si="26"/>
      </c>
      <c r="M94" s="375" t="str">
        <f t="shared" si="27"/>
        <v>X</v>
      </c>
      <c r="N94" s="465" t="s">
        <v>546</v>
      </c>
      <c r="O94" s="250" t="s">
        <v>3</v>
      </c>
      <c r="P94" s="205" t="s">
        <v>3</v>
      </c>
      <c r="Q94" s="205" t="s">
        <v>3</v>
      </c>
      <c r="R94" s="205"/>
      <c r="S94" s="205"/>
      <c r="T94" s="205"/>
      <c r="U94" s="249" t="s">
        <v>3</v>
      </c>
      <c r="V94" s="233">
        <v>1</v>
      </c>
      <c r="W94" s="231">
        <v>6</v>
      </c>
      <c r="X94" s="231">
        <v>1</v>
      </c>
      <c r="Y94" s="232">
        <f t="shared" si="28"/>
        <v>8</v>
      </c>
      <c r="Z94" s="233"/>
      <c r="AA94" s="231"/>
      <c r="AB94" s="231" t="s">
        <v>3</v>
      </c>
      <c r="AC94" s="232"/>
    </row>
    <row r="95" spans="2:29" s="101" customFormat="1" ht="115.5" customHeight="1">
      <c r="B95" s="393" t="s">
        <v>364</v>
      </c>
      <c r="C95" s="336" t="s">
        <v>3</v>
      </c>
      <c r="D95" s="327"/>
      <c r="E95" s="395"/>
      <c r="F95" s="336">
        <v>2</v>
      </c>
      <c r="G95" s="327">
        <v>6</v>
      </c>
      <c r="H95" s="327">
        <v>2</v>
      </c>
      <c r="I95" s="339">
        <f t="shared" si="23"/>
        <v>10</v>
      </c>
      <c r="J95" s="385">
        <f t="shared" si="24"/>
      </c>
      <c r="K95" s="384">
        <f t="shared" si="25"/>
      </c>
      <c r="L95" s="384">
        <f t="shared" si="26"/>
      </c>
      <c r="M95" s="383" t="str">
        <f t="shared" si="27"/>
        <v>X</v>
      </c>
      <c r="N95" s="465" t="s">
        <v>436</v>
      </c>
      <c r="O95" s="250" t="s">
        <v>3</v>
      </c>
      <c r="P95" s="205" t="s">
        <v>3</v>
      </c>
      <c r="Q95" s="205" t="s">
        <v>3</v>
      </c>
      <c r="R95" s="205"/>
      <c r="S95" s="205"/>
      <c r="T95" s="205"/>
      <c r="U95" s="249" t="s">
        <v>3</v>
      </c>
      <c r="V95" s="233">
        <v>1</v>
      </c>
      <c r="W95" s="231">
        <v>6</v>
      </c>
      <c r="X95" s="231">
        <v>1</v>
      </c>
      <c r="Y95" s="232">
        <f t="shared" si="28"/>
        <v>8</v>
      </c>
      <c r="Z95" s="233"/>
      <c r="AA95" s="231"/>
      <c r="AB95" s="231" t="s">
        <v>3</v>
      </c>
      <c r="AC95" s="232"/>
    </row>
    <row r="96" spans="2:29" s="101" customFormat="1" ht="33" customHeight="1">
      <c r="B96" s="430" t="s">
        <v>303</v>
      </c>
      <c r="C96" s="336" t="s">
        <v>3</v>
      </c>
      <c r="D96" s="327"/>
      <c r="E96" s="339"/>
      <c r="F96" s="336">
        <v>1</v>
      </c>
      <c r="G96" s="327">
        <v>4</v>
      </c>
      <c r="H96" s="327">
        <v>2</v>
      </c>
      <c r="I96" s="339">
        <f t="shared" si="23"/>
        <v>7</v>
      </c>
      <c r="J96" s="336">
        <f t="shared" si="24"/>
      </c>
      <c r="K96" s="431">
        <f t="shared" si="25"/>
      </c>
      <c r="L96" s="431" t="str">
        <f t="shared" si="26"/>
        <v>X</v>
      </c>
      <c r="M96" s="342" t="str">
        <f t="shared" si="27"/>
        <v> </v>
      </c>
      <c r="N96" s="402" t="s">
        <v>362</v>
      </c>
      <c r="O96" s="250" t="s">
        <v>3</v>
      </c>
      <c r="P96" s="205"/>
      <c r="Q96" s="205" t="s">
        <v>3</v>
      </c>
      <c r="R96" s="205"/>
      <c r="S96" s="205"/>
      <c r="T96" s="205"/>
      <c r="U96" s="249"/>
      <c r="V96" s="233">
        <v>1</v>
      </c>
      <c r="W96" s="231">
        <v>4</v>
      </c>
      <c r="X96" s="231">
        <v>1</v>
      </c>
      <c r="Y96" s="232">
        <f t="shared" si="28"/>
        <v>6</v>
      </c>
      <c r="Z96" s="233"/>
      <c r="AA96" s="231"/>
      <c r="AB96" s="231" t="s">
        <v>3</v>
      </c>
      <c r="AC96" s="232"/>
    </row>
    <row r="97" spans="2:29" s="101" customFormat="1" ht="54" customHeight="1">
      <c r="B97" s="430" t="s">
        <v>410</v>
      </c>
      <c r="C97" s="336" t="s">
        <v>3</v>
      </c>
      <c r="D97" s="327"/>
      <c r="E97" s="339"/>
      <c r="F97" s="336">
        <v>2</v>
      </c>
      <c r="G97" s="327">
        <v>6</v>
      </c>
      <c r="H97" s="327">
        <v>2</v>
      </c>
      <c r="I97" s="339">
        <f t="shared" si="23"/>
        <v>10</v>
      </c>
      <c r="J97" s="336">
        <f t="shared" si="24"/>
      </c>
      <c r="K97" s="431">
        <f t="shared" si="25"/>
      </c>
      <c r="L97" s="431">
        <f t="shared" si="26"/>
      </c>
      <c r="M97" s="342" t="str">
        <f t="shared" si="27"/>
        <v>X</v>
      </c>
      <c r="N97" s="402" t="s">
        <v>437</v>
      </c>
      <c r="O97" s="250" t="s">
        <v>3</v>
      </c>
      <c r="P97" s="205" t="s">
        <v>3</v>
      </c>
      <c r="Q97" s="205" t="s">
        <v>3</v>
      </c>
      <c r="R97" s="205"/>
      <c r="S97" s="205"/>
      <c r="T97" s="205"/>
      <c r="U97" s="249"/>
      <c r="V97" s="233">
        <v>1</v>
      </c>
      <c r="W97" s="231">
        <v>6</v>
      </c>
      <c r="X97" s="231">
        <v>1</v>
      </c>
      <c r="Y97" s="232">
        <f t="shared" si="28"/>
        <v>8</v>
      </c>
      <c r="Z97" s="233"/>
      <c r="AA97" s="231"/>
      <c r="AB97" s="231" t="s">
        <v>3</v>
      </c>
      <c r="AC97" s="232"/>
    </row>
    <row r="98" spans="2:29" s="374" customFormat="1" ht="70.5" customHeight="1">
      <c r="B98" s="430" t="s">
        <v>336</v>
      </c>
      <c r="C98" s="362" t="s">
        <v>3</v>
      </c>
      <c r="D98" s="328"/>
      <c r="E98" s="391"/>
      <c r="F98" s="362">
        <v>2</v>
      </c>
      <c r="G98" s="328">
        <v>4</v>
      </c>
      <c r="H98" s="328">
        <v>1</v>
      </c>
      <c r="I98" s="391">
        <f t="shared" si="23"/>
        <v>7</v>
      </c>
      <c r="J98" s="362">
        <f t="shared" si="24"/>
      </c>
      <c r="K98" s="429">
        <f t="shared" si="25"/>
      </c>
      <c r="L98" s="429" t="str">
        <f t="shared" si="26"/>
        <v>X</v>
      </c>
      <c r="M98" s="428" t="str">
        <f t="shared" si="27"/>
        <v> </v>
      </c>
      <c r="N98" s="393" t="s">
        <v>363</v>
      </c>
      <c r="O98" s="250"/>
      <c r="P98" s="205" t="s">
        <v>3</v>
      </c>
      <c r="Q98" s="205" t="s">
        <v>3</v>
      </c>
      <c r="R98" s="205"/>
      <c r="S98" s="205"/>
      <c r="T98" s="205"/>
      <c r="U98" s="249"/>
      <c r="V98" s="233">
        <v>1</v>
      </c>
      <c r="W98" s="231">
        <v>4</v>
      </c>
      <c r="X98" s="231">
        <v>1</v>
      </c>
      <c r="Y98" s="232">
        <f t="shared" si="28"/>
        <v>6</v>
      </c>
      <c r="Z98" s="233"/>
      <c r="AA98" s="231"/>
      <c r="AB98" s="231" t="s">
        <v>3</v>
      </c>
      <c r="AC98" s="232"/>
    </row>
    <row r="99" spans="2:29" s="374" customFormat="1" ht="51.75" customHeight="1">
      <c r="B99" s="430" t="s">
        <v>335</v>
      </c>
      <c r="C99" s="362" t="s">
        <v>3</v>
      </c>
      <c r="D99" s="328"/>
      <c r="E99" s="391"/>
      <c r="F99" s="362">
        <v>1</v>
      </c>
      <c r="G99" s="328">
        <v>2</v>
      </c>
      <c r="H99" s="328">
        <v>2</v>
      </c>
      <c r="I99" s="391">
        <f t="shared" si="23"/>
        <v>5</v>
      </c>
      <c r="J99" s="362">
        <f t="shared" si="24"/>
      </c>
      <c r="K99" s="429" t="str">
        <f t="shared" si="25"/>
        <v>X</v>
      </c>
      <c r="L99" s="429" t="str">
        <f t="shared" si="26"/>
        <v> </v>
      </c>
      <c r="M99" s="428" t="str">
        <f t="shared" si="27"/>
        <v> </v>
      </c>
      <c r="N99" s="393" t="s">
        <v>438</v>
      </c>
      <c r="O99" s="250" t="s">
        <v>3</v>
      </c>
      <c r="P99" s="205" t="s">
        <v>3</v>
      </c>
      <c r="Q99" s="205"/>
      <c r="R99" s="205"/>
      <c r="S99" s="205"/>
      <c r="T99" s="205" t="s">
        <v>3</v>
      </c>
      <c r="U99" s="249" t="s">
        <v>3</v>
      </c>
      <c r="V99" s="233">
        <v>1</v>
      </c>
      <c r="W99" s="231">
        <v>2</v>
      </c>
      <c r="X99" s="231">
        <v>1</v>
      </c>
      <c r="Y99" s="232">
        <f t="shared" si="28"/>
        <v>4</v>
      </c>
      <c r="Z99" s="233"/>
      <c r="AA99" s="231" t="s">
        <v>3</v>
      </c>
      <c r="AB99" s="231"/>
      <c r="AC99" s="232"/>
    </row>
    <row r="100" spans="2:29" s="374" customFormat="1" ht="72.75" customHeight="1" thickBot="1">
      <c r="B100" s="436" t="s">
        <v>334</v>
      </c>
      <c r="C100" s="363" t="s">
        <v>3</v>
      </c>
      <c r="D100" s="356"/>
      <c r="E100" s="398"/>
      <c r="F100" s="363">
        <v>3</v>
      </c>
      <c r="G100" s="356">
        <v>2</v>
      </c>
      <c r="H100" s="356">
        <v>1</v>
      </c>
      <c r="I100" s="398">
        <f t="shared" si="23"/>
        <v>6</v>
      </c>
      <c r="J100" s="363">
        <f t="shared" si="24"/>
      </c>
      <c r="K100" s="397">
        <f t="shared" si="25"/>
      </c>
      <c r="L100" s="397" t="str">
        <f t="shared" si="26"/>
        <v>X</v>
      </c>
      <c r="M100" s="396" t="str">
        <f t="shared" si="27"/>
        <v> </v>
      </c>
      <c r="N100" s="373" t="s">
        <v>439</v>
      </c>
      <c r="O100" s="207" t="s">
        <v>3</v>
      </c>
      <c r="P100" s="165"/>
      <c r="Q100" s="165"/>
      <c r="R100" s="165" t="s">
        <v>3</v>
      </c>
      <c r="S100" s="165" t="s">
        <v>3</v>
      </c>
      <c r="T100" s="165" t="s">
        <v>3</v>
      </c>
      <c r="U100" s="284"/>
      <c r="V100" s="237">
        <v>2</v>
      </c>
      <c r="W100" s="235">
        <v>2</v>
      </c>
      <c r="X100" s="235">
        <v>1</v>
      </c>
      <c r="Y100" s="236">
        <f>SUM(V100:X100)</f>
        <v>5</v>
      </c>
      <c r="Z100" s="237"/>
      <c r="AA100" s="235" t="s">
        <v>3</v>
      </c>
      <c r="AB100" s="235"/>
      <c r="AC100" s="236"/>
    </row>
    <row r="101" spans="2:29" ht="21.75" customHeight="1" thickBot="1">
      <c r="B101" s="242"/>
      <c r="C101" s="242"/>
      <c r="D101" s="242"/>
      <c r="E101" s="242"/>
      <c r="F101" s="242"/>
      <c r="G101" s="242"/>
      <c r="H101" s="744" t="s">
        <v>22</v>
      </c>
      <c r="I101" s="745"/>
      <c r="J101" s="10"/>
      <c r="K101" s="11"/>
      <c r="L101" s="45"/>
      <c r="M101" s="12" t="s">
        <v>3</v>
      </c>
      <c r="N101" s="243"/>
      <c r="X101" s="773" t="s">
        <v>22</v>
      </c>
      <c r="Y101" s="775"/>
      <c r="Z101" s="368"/>
      <c r="AA101" s="350"/>
      <c r="AB101" s="367" t="s">
        <v>3</v>
      </c>
      <c r="AC101" s="352"/>
    </row>
    <row r="102" spans="2:14" ht="21.75" customHeight="1" thickBot="1">
      <c r="B102" s="90"/>
      <c r="C102" s="90"/>
      <c r="D102" s="90"/>
      <c r="E102" s="90"/>
      <c r="F102" s="90"/>
      <c r="G102" s="90"/>
      <c r="H102" s="30"/>
      <c r="I102" s="30"/>
      <c r="J102" s="31"/>
      <c r="K102" s="31"/>
      <c r="L102" s="31"/>
      <c r="M102" s="31"/>
      <c r="N102" s="244"/>
    </row>
    <row r="103" spans="2:29" ht="21.75" customHeight="1" thickBot="1">
      <c r="B103" s="90"/>
      <c r="C103" s="90"/>
      <c r="D103" s="90"/>
      <c r="E103" s="90"/>
      <c r="F103" s="741" t="s">
        <v>14</v>
      </c>
      <c r="G103" s="742"/>
      <c r="H103" s="742"/>
      <c r="I103" s="743"/>
      <c r="J103" s="741" t="s">
        <v>15</v>
      </c>
      <c r="K103" s="742"/>
      <c r="L103" s="742"/>
      <c r="M103" s="743"/>
      <c r="N103" s="244"/>
      <c r="O103" s="784" t="s">
        <v>168</v>
      </c>
      <c r="P103" s="785"/>
      <c r="Q103" s="785"/>
      <c r="R103" s="785"/>
      <c r="S103" s="785"/>
      <c r="T103" s="785"/>
      <c r="U103" s="785"/>
      <c r="V103" s="741" t="s">
        <v>262</v>
      </c>
      <c r="W103" s="742"/>
      <c r="X103" s="742"/>
      <c r="Y103" s="743"/>
      <c r="Z103" s="741" t="s">
        <v>15</v>
      </c>
      <c r="AA103" s="742"/>
      <c r="AB103" s="742"/>
      <c r="AC103" s="743"/>
    </row>
    <row r="104" spans="2:29" ht="21.75" customHeight="1" thickBot="1">
      <c r="B104" s="9" t="s">
        <v>16</v>
      </c>
      <c r="C104" s="5" t="s">
        <v>13</v>
      </c>
      <c r="D104" s="6" t="s">
        <v>12</v>
      </c>
      <c r="E104" s="7" t="s">
        <v>11</v>
      </c>
      <c r="F104" s="5" t="s">
        <v>20</v>
      </c>
      <c r="G104" s="6" t="s">
        <v>10</v>
      </c>
      <c r="H104" s="8" t="s">
        <v>9</v>
      </c>
      <c r="I104" s="7" t="s">
        <v>19</v>
      </c>
      <c r="J104" s="5" t="s">
        <v>4</v>
      </c>
      <c r="K104" s="6" t="s">
        <v>5</v>
      </c>
      <c r="L104" s="6" t="s">
        <v>6</v>
      </c>
      <c r="M104" s="7" t="s">
        <v>7</v>
      </c>
      <c r="N104" s="9" t="s">
        <v>8</v>
      </c>
      <c r="O104" s="487" t="s">
        <v>205</v>
      </c>
      <c r="P104" s="488" t="s">
        <v>162</v>
      </c>
      <c r="Q104" s="488" t="s">
        <v>343</v>
      </c>
      <c r="R104" s="489" t="s">
        <v>164</v>
      </c>
      <c r="S104" s="489" t="s">
        <v>165</v>
      </c>
      <c r="T104" s="489" t="s">
        <v>166</v>
      </c>
      <c r="U104" s="488" t="s">
        <v>167</v>
      </c>
      <c r="V104" s="5" t="s">
        <v>20</v>
      </c>
      <c r="W104" s="6" t="s">
        <v>10</v>
      </c>
      <c r="X104" s="8" t="s">
        <v>9</v>
      </c>
      <c r="Y104" s="7" t="s">
        <v>19</v>
      </c>
      <c r="Z104" s="5" t="s">
        <v>4</v>
      </c>
      <c r="AA104" s="6" t="s">
        <v>5</v>
      </c>
      <c r="AB104" s="6" t="s">
        <v>6</v>
      </c>
      <c r="AC104" s="7" t="s">
        <v>7</v>
      </c>
    </row>
    <row r="105" spans="2:29" ht="21.75" customHeight="1" thickBot="1">
      <c r="B105" s="738" t="s">
        <v>122</v>
      </c>
      <c r="C105" s="739"/>
      <c r="D105" s="739"/>
      <c r="E105" s="739"/>
      <c r="F105" s="739"/>
      <c r="G105" s="739"/>
      <c r="H105" s="739"/>
      <c r="I105" s="739"/>
      <c r="J105" s="739"/>
      <c r="K105" s="739"/>
      <c r="L105" s="739"/>
      <c r="M105" s="739"/>
      <c r="N105" s="739"/>
      <c r="O105" s="602"/>
      <c r="P105" s="602"/>
      <c r="Q105" s="602"/>
      <c r="R105" s="602"/>
      <c r="S105" s="602"/>
      <c r="T105" s="602"/>
      <c r="U105" s="602"/>
      <c r="V105" s="602"/>
      <c r="W105" s="602"/>
      <c r="X105" s="602"/>
      <c r="Y105" s="602"/>
      <c r="Z105" s="602"/>
      <c r="AA105" s="602"/>
      <c r="AB105" s="602"/>
      <c r="AC105" s="603"/>
    </row>
    <row r="106" spans="2:29" s="374" customFormat="1" ht="70.5" customHeight="1">
      <c r="B106" s="381" t="s">
        <v>123</v>
      </c>
      <c r="C106" s="377" t="s">
        <v>3</v>
      </c>
      <c r="D106" s="379"/>
      <c r="E106" s="380"/>
      <c r="F106" s="377">
        <v>1</v>
      </c>
      <c r="G106" s="379">
        <v>2</v>
      </c>
      <c r="H106" s="379">
        <v>3</v>
      </c>
      <c r="I106" s="378">
        <f>H106+G106+F106</f>
        <v>6</v>
      </c>
      <c r="J106" s="377">
        <f>IF($I106&gt;0,(IF($I106&lt;4,"X",""))," ")</f>
      </c>
      <c r="K106" s="376">
        <f>IF($I106&gt;3,(IF($I106&lt;6,"X",""))," ")</f>
      </c>
      <c r="L106" s="376" t="str">
        <f>IF($I106&gt;5,(IF($I106&lt;8,"X",""))," ")</f>
        <v>X</v>
      </c>
      <c r="M106" s="375" t="str">
        <f>IF($I106&gt;7,(IF($I106&lt;12,"X",""))," ")</f>
        <v> </v>
      </c>
      <c r="N106" s="461" t="s">
        <v>440</v>
      </c>
      <c r="O106" s="206" t="s">
        <v>3</v>
      </c>
      <c r="P106" s="162"/>
      <c r="Q106" s="162" t="s">
        <v>3</v>
      </c>
      <c r="R106" s="162"/>
      <c r="S106" s="162"/>
      <c r="T106" s="162" t="s">
        <v>3</v>
      </c>
      <c r="U106" s="324"/>
      <c r="V106" s="274">
        <v>1</v>
      </c>
      <c r="W106" s="272">
        <v>2</v>
      </c>
      <c r="X106" s="272">
        <v>2</v>
      </c>
      <c r="Y106" s="275">
        <f>SUM(V106:X106)</f>
        <v>5</v>
      </c>
      <c r="Z106" s="274"/>
      <c r="AA106" s="272" t="s">
        <v>3</v>
      </c>
      <c r="AB106" s="272"/>
      <c r="AC106" s="275"/>
    </row>
    <row r="107" spans="2:29" s="374" customFormat="1" ht="70.5" customHeight="1" thickBot="1">
      <c r="B107" s="373" t="s">
        <v>333</v>
      </c>
      <c r="C107" s="363" t="s">
        <v>3</v>
      </c>
      <c r="D107" s="356"/>
      <c r="E107" s="399"/>
      <c r="F107" s="363">
        <v>1</v>
      </c>
      <c r="G107" s="356">
        <v>2</v>
      </c>
      <c r="H107" s="356">
        <v>3</v>
      </c>
      <c r="I107" s="398">
        <f>H107+G107+F107</f>
        <v>6</v>
      </c>
      <c r="J107" s="408">
        <f>IF($I107&gt;0,(IF($I107&lt;4,"X",""))," ")</f>
      </c>
      <c r="K107" s="407">
        <f>IF($I107&gt;3,(IF($I107&lt;6,"X",""))," ")</f>
      </c>
      <c r="L107" s="407" t="str">
        <f>IF($I107&gt;5,(IF($I107&lt;8,"X",""))," ")</f>
        <v>X</v>
      </c>
      <c r="M107" s="406" t="str">
        <f>IF($I107&gt;7,(IF($I107&lt;12,"X",""))," ")</f>
        <v> </v>
      </c>
      <c r="N107" s="461" t="s">
        <v>441</v>
      </c>
      <c r="O107" s="207" t="s">
        <v>3</v>
      </c>
      <c r="P107" s="165"/>
      <c r="Q107" s="165" t="s">
        <v>3</v>
      </c>
      <c r="R107" s="165"/>
      <c r="S107" s="165"/>
      <c r="T107" s="165" t="s">
        <v>3</v>
      </c>
      <c r="U107" s="284"/>
      <c r="V107" s="237">
        <v>1</v>
      </c>
      <c r="W107" s="235">
        <v>2</v>
      </c>
      <c r="X107" s="235">
        <v>2</v>
      </c>
      <c r="Y107" s="236">
        <f>SUM(V107:X107)</f>
        <v>5</v>
      </c>
      <c r="Z107" s="237"/>
      <c r="AA107" s="235" t="s">
        <v>3</v>
      </c>
      <c r="AB107" s="235"/>
      <c r="AC107" s="236"/>
    </row>
    <row r="108" spans="2:29" ht="33" customHeight="1" thickBot="1">
      <c r="B108" s="242"/>
      <c r="C108" s="242"/>
      <c r="D108" s="242"/>
      <c r="E108" s="242"/>
      <c r="F108" s="242"/>
      <c r="G108" s="291"/>
      <c r="H108" s="744" t="s">
        <v>22</v>
      </c>
      <c r="I108" s="745"/>
      <c r="J108" s="10"/>
      <c r="K108" s="11"/>
      <c r="L108" s="45" t="s">
        <v>3</v>
      </c>
      <c r="M108" s="12"/>
      <c r="N108" s="243"/>
      <c r="X108" s="773" t="s">
        <v>22</v>
      </c>
      <c r="Y108" s="775"/>
      <c r="Z108" s="368"/>
      <c r="AA108" s="350" t="s">
        <v>3</v>
      </c>
      <c r="AB108" s="367"/>
      <c r="AC108" s="352"/>
    </row>
    <row r="109" spans="2:14" ht="21.75" customHeight="1" thickBot="1">
      <c r="B109" s="90"/>
      <c r="C109" s="90"/>
      <c r="D109" s="90"/>
      <c r="E109" s="90"/>
      <c r="F109" s="90"/>
      <c r="G109" s="90"/>
      <c r="H109" s="36"/>
      <c r="I109" s="30"/>
      <c r="J109" s="31"/>
      <c r="K109" s="31"/>
      <c r="L109" s="31"/>
      <c r="M109" s="31"/>
      <c r="N109" s="244"/>
    </row>
    <row r="110" spans="2:29" ht="21.75" customHeight="1" thickBot="1">
      <c r="B110" s="90"/>
      <c r="C110" s="90"/>
      <c r="D110" s="90"/>
      <c r="E110" s="90"/>
      <c r="F110" s="741" t="s">
        <v>14</v>
      </c>
      <c r="G110" s="742"/>
      <c r="H110" s="742"/>
      <c r="I110" s="743"/>
      <c r="J110" s="741" t="s">
        <v>15</v>
      </c>
      <c r="K110" s="742"/>
      <c r="L110" s="742"/>
      <c r="M110" s="743"/>
      <c r="N110" s="244"/>
      <c r="O110" s="784" t="s">
        <v>168</v>
      </c>
      <c r="P110" s="785"/>
      <c r="Q110" s="785"/>
      <c r="R110" s="785"/>
      <c r="S110" s="785"/>
      <c r="T110" s="785"/>
      <c r="U110" s="785"/>
      <c r="V110" s="741" t="s">
        <v>262</v>
      </c>
      <c r="W110" s="742"/>
      <c r="X110" s="742"/>
      <c r="Y110" s="743"/>
      <c r="Z110" s="741" t="s">
        <v>15</v>
      </c>
      <c r="AA110" s="742"/>
      <c r="AB110" s="742"/>
      <c r="AC110" s="743"/>
    </row>
    <row r="111" spans="2:29" ht="21.75" customHeight="1" thickBot="1">
      <c r="B111" s="9" t="s">
        <v>16</v>
      </c>
      <c r="C111" s="5" t="s">
        <v>13</v>
      </c>
      <c r="D111" s="6" t="s">
        <v>12</v>
      </c>
      <c r="E111" s="7" t="s">
        <v>11</v>
      </c>
      <c r="F111" s="5" t="s">
        <v>20</v>
      </c>
      <c r="G111" s="6" t="s">
        <v>10</v>
      </c>
      <c r="H111" s="8" t="s">
        <v>9</v>
      </c>
      <c r="I111" s="7" t="s">
        <v>19</v>
      </c>
      <c r="J111" s="5" t="s">
        <v>4</v>
      </c>
      <c r="K111" s="6" t="s">
        <v>5</v>
      </c>
      <c r="L111" s="6" t="s">
        <v>6</v>
      </c>
      <c r="M111" s="7" t="s">
        <v>7</v>
      </c>
      <c r="N111" s="9" t="s">
        <v>8</v>
      </c>
      <c r="O111" s="487" t="s">
        <v>205</v>
      </c>
      <c r="P111" s="488" t="s">
        <v>162</v>
      </c>
      <c r="Q111" s="488" t="s">
        <v>343</v>
      </c>
      <c r="R111" s="489" t="s">
        <v>164</v>
      </c>
      <c r="S111" s="489" t="s">
        <v>165</v>
      </c>
      <c r="T111" s="489" t="s">
        <v>166</v>
      </c>
      <c r="U111" s="488" t="s">
        <v>167</v>
      </c>
      <c r="V111" s="5" t="s">
        <v>20</v>
      </c>
      <c r="W111" s="6" t="s">
        <v>10</v>
      </c>
      <c r="X111" s="8" t="s">
        <v>9</v>
      </c>
      <c r="Y111" s="7" t="s">
        <v>19</v>
      </c>
      <c r="Z111" s="5" t="s">
        <v>4</v>
      </c>
      <c r="AA111" s="6" t="s">
        <v>5</v>
      </c>
      <c r="AB111" s="6" t="s">
        <v>6</v>
      </c>
      <c r="AC111" s="7" t="s">
        <v>7</v>
      </c>
    </row>
    <row r="112" spans="2:29" s="101" customFormat="1" ht="21.75" customHeight="1" thickBot="1">
      <c r="B112" s="779" t="s">
        <v>269</v>
      </c>
      <c r="C112" s="780"/>
      <c r="D112" s="780"/>
      <c r="E112" s="780"/>
      <c r="F112" s="780"/>
      <c r="G112" s="780"/>
      <c r="H112" s="780"/>
      <c r="I112" s="780"/>
      <c r="J112" s="780"/>
      <c r="K112" s="780"/>
      <c r="L112" s="780"/>
      <c r="M112" s="780"/>
      <c r="N112" s="780"/>
      <c r="O112" s="771"/>
      <c r="P112" s="771"/>
      <c r="Q112" s="771"/>
      <c r="R112" s="771"/>
      <c r="S112" s="771"/>
      <c r="T112" s="771"/>
      <c r="U112" s="771"/>
      <c r="V112" s="771"/>
      <c r="W112" s="771"/>
      <c r="X112" s="771"/>
      <c r="Y112" s="771"/>
      <c r="Z112" s="771"/>
      <c r="AA112" s="771"/>
      <c r="AB112" s="771"/>
      <c r="AC112" s="772"/>
    </row>
    <row r="113" spans="2:29" s="101" customFormat="1" ht="67.5" customHeight="1">
      <c r="B113" s="421" t="s">
        <v>490</v>
      </c>
      <c r="C113" s="335" t="s">
        <v>3</v>
      </c>
      <c r="D113" s="329"/>
      <c r="E113" s="420"/>
      <c r="F113" s="335">
        <v>3</v>
      </c>
      <c r="G113" s="329">
        <v>6</v>
      </c>
      <c r="H113" s="329">
        <v>1</v>
      </c>
      <c r="I113" s="338">
        <f aca="true" t="shared" si="29" ref="I113:I118">H113+G113+F113</f>
        <v>10</v>
      </c>
      <c r="J113" s="335">
        <f aca="true" t="shared" si="30" ref="J113:J118">IF($I113&gt;0,(IF($I113&lt;4,"X",""))," ")</f>
      </c>
      <c r="K113" s="419">
        <f aca="true" t="shared" si="31" ref="K113:K118">IF($I113&gt;3,(IF($I113&lt;6,"X",""))," ")</f>
      </c>
      <c r="L113" s="419">
        <f>IF($I113&gt;5,(IF($I113&lt;8,"X",""))," ")</f>
      </c>
      <c r="M113" s="341" t="str">
        <f>IF($I113&gt;7,(IF($I113&lt;12,"X",""))," ")</f>
        <v>X</v>
      </c>
      <c r="N113" s="364" t="s">
        <v>594</v>
      </c>
      <c r="O113" s="206" t="s">
        <v>3</v>
      </c>
      <c r="P113" s="162"/>
      <c r="Q113" s="162" t="s">
        <v>3</v>
      </c>
      <c r="R113" s="162"/>
      <c r="S113" s="162" t="s">
        <v>3</v>
      </c>
      <c r="T113" s="162"/>
      <c r="U113" s="324"/>
      <c r="V113" s="274">
        <v>1</v>
      </c>
      <c r="W113" s="272">
        <v>6</v>
      </c>
      <c r="X113" s="272">
        <v>1</v>
      </c>
      <c r="Y113" s="275">
        <f aca="true" t="shared" si="32" ref="Y113:Y118">V113+W113+X113</f>
        <v>8</v>
      </c>
      <c r="Z113" s="486"/>
      <c r="AA113" s="272"/>
      <c r="AB113" s="272" t="s">
        <v>3</v>
      </c>
      <c r="AC113" s="275"/>
    </row>
    <row r="114" spans="2:29" s="101" customFormat="1" ht="52.5" customHeight="1">
      <c r="B114" s="402" t="s">
        <v>332</v>
      </c>
      <c r="C114" s="336" t="s">
        <v>3</v>
      </c>
      <c r="D114" s="327"/>
      <c r="E114" s="395"/>
      <c r="F114" s="336">
        <v>3</v>
      </c>
      <c r="G114" s="327">
        <v>6</v>
      </c>
      <c r="H114" s="327">
        <v>1</v>
      </c>
      <c r="I114" s="339">
        <f t="shared" si="29"/>
        <v>10</v>
      </c>
      <c r="J114" s="385">
        <f t="shared" si="30"/>
      </c>
      <c r="K114" s="384">
        <f t="shared" si="31"/>
      </c>
      <c r="L114" s="384">
        <f>IF($I114&gt;5,(IF($I114&lt;8,"X",""))," ")</f>
      </c>
      <c r="M114" s="383" t="str">
        <f>IF($I114&gt;7,(IF($I114&lt;12,"X",""))," ")</f>
        <v>X</v>
      </c>
      <c r="N114" s="462" t="s">
        <v>443</v>
      </c>
      <c r="O114" s="250" t="s">
        <v>3</v>
      </c>
      <c r="P114" s="205"/>
      <c r="Q114" s="205" t="s">
        <v>3</v>
      </c>
      <c r="R114" s="205"/>
      <c r="S114" s="205" t="s">
        <v>3</v>
      </c>
      <c r="T114" s="205"/>
      <c r="U114" s="249"/>
      <c r="V114" s="233">
        <v>1</v>
      </c>
      <c r="W114" s="231">
        <v>6</v>
      </c>
      <c r="X114" s="231">
        <v>1</v>
      </c>
      <c r="Y114" s="232">
        <f t="shared" si="32"/>
        <v>8</v>
      </c>
      <c r="Z114" s="230"/>
      <c r="AA114" s="231"/>
      <c r="AB114" s="231" t="s">
        <v>3</v>
      </c>
      <c r="AC114" s="232"/>
    </row>
    <row r="115" spans="2:29" s="101" customFormat="1" ht="90.75" customHeight="1">
      <c r="B115" s="393" t="s">
        <v>111</v>
      </c>
      <c r="C115" s="336" t="s">
        <v>3</v>
      </c>
      <c r="D115" s="327"/>
      <c r="E115" s="395"/>
      <c r="F115" s="336">
        <v>2</v>
      </c>
      <c r="G115" s="327">
        <v>6</v>
      </c>
      <c r="H115" s="327">
        <v>1</v>
      </c>
      <c r="I115" s="339">
        <f t="shared" si="29"/>
        <v>9</v>
      </c>
      <c r="J115" s="385">
        <f t="shared" si="30"/>
      </c>
      <c r="K115" s="384">
        <f t="shared" si="31"/>
      </c>
      <c r="L115" s="384">
        <f>IF($I115&gt;5,(IF($I115&lt;8,"X",""))," ")</f>
      </c>
      <c r="M115" s="383" t="str">
        <f>IF($I115&gt;7,(IF($I115&lt;12,"X",""))," ")</f>
        <v>X</v>
      </c>
      <c r="N115" s="365" t="s">
        <v>595</v>
      </c>
      <c r="O115" s="250" t="s">
        <v>3</v>
      </c>
      <c r="P115" s="205"/>
      <c r="Q115" s="205" t="s">
        <v>3</v>
      </c>
      <c r="R115" s="205"/>
      <c r="S115" s="205" t="s">
        <v>3</v>
      </c>
      <c r="T115" s="205"/>
      <c r="U115" s="249"/>
      <c r="V115" s="233">
        <v>1</v>
      </c>
      <c r="W115" s="231">
        <v>6</v>
      </c>
      <c r="X115" s="231">
        <v>1</v>
      </c>
      <c r="Y115" s="232">
        <f t="shared" si="32"/>
        <v>8</v>
      </c>
      <c r="Z115" s="230"/>
      <c r="AA115" s="231"/>
      <c r="AB115" s="231" t="s">
        <v>3</v>
      </c>
      <c r="AC115" s="232"/>
    </row>
    <row r="116" spans="2:29" s="101" customFormat="1" ht="56.25" customHeight="1">
      <c r="B116" s="423" t="s">
        <v>491</v>
      </c>
      <c r="C116" s="385" t="s">
        <v>3</v>
      </c>
      <c r="D116" s="387"/>
      <c r="E116" s="388"/>
      <c r="F116" s="385">
        <v>2</v>
      </c>
      <c r="G116" s="387">
        <v>2</v>
      </c>
      <c r="H116" s="387">
        <v>1</v>
      </c>
      <c r="I116" s="386">
        <f t="shared" si="29"/>
        <v>5</v>
      </c>
      <c r="J116" s="385">
        <f t="shared" si="30"/>
      </c>
      <c r="K116" s="384" t="str">
        <f t="shared" si="31"/>
        <v>X</v>
      </c>
      <c r="L116" s="384" t="str">
        <f>IF($I116&gt;5,(IF($I116&lt;8,"X",""))," ")</f>
        <v> </v>
      </c>
      <c r="M116" s="383" t="str">
        <f>IF($I116&gt;7,(IF($I116&lt;12,"X",""))," ")</f>
        <v> </v>
      </c>
      <c r="N116" s="462" t="s">
        <v>443</v>
      </c>
      <c r="O116" s="250" t="s">
        <v>3</v>
      </c>
      <c r="P116" s="205"/>
      <c r="Q116" s="205" t="s">
        <v>3</v>
      </c>
      <c r="R116" s="205"/>
      <c r="S116" s="205" t="s">
        <v>3</v>
      </c>
      <c r="T116" s="205"/>
      <c r="U116" s="249"/>
      <c r="V116" s="233">
        <v>1</v>
      </c>
      <c r="W116" s="231">
        <v>2</v>
      </c>
      <c r="X116" s="231">
        <v>1</v>
      </c>
      <c r="Y116" s="232">
        <f t="shared" si="32"/>
        <v>4</v>
      </c>
      <c r="Z116" s="230"/>
      <c r="AA116" s="231" t="s">
        <v>3</v>
      </c>
      <c r="AB116" s="231"/>
      <c r="AC116" s="232"/>
    </row>
    <row r="117" spans="2:29" s="101" customFormat="1" ht="72.75" customHeight="1">
      <c r="B117" s="423" t="s">
        <v>331</v>
      </c>
      <c r="C117" s="336" t="s">
        <v>3</v>
      </c>
      <c r="D117" s="327"/>
      <c r="E117" s="339"/>
      <c r="F117" s="385">
        <v>2</v>
      </c>
      <c r="G117" s="387">
        <v>6</v>
      </c>
      <c r="H117" s="387">
        <v>1</v>
      </c>
      <c r="I117" s="386">
        <f t="shared" si="29"/>
        <v>9</v>
      </c>
      <c r="J117" s="385">
        <f t="shared" si="30"/>
      </c>
      <c r="K117" s="384">
        <f t="shared" si="31"/>
      </c>
      <c r="L117" s="384">
        <f>IF($I117&gt;5,(IF($I117&lt;8,"X",""))," ")</f>
      </c>
      <c r="M117" s="383" t="str">
        <f>IF($I117&gt;7,(IF($I117&lt;12,"X",""))," ")</f>
        <v>X</v>
      </c>
      <c r="N117" s="462" t="s">
        <v>561</v>
      </c>
      <c r="O117" s="250" t="s">
        <v>3</v>
      </c>
      <c r="P117" s="205"/>
      <c r="Q117" s="205" t="s">
        <v>3</v>
      </c>
      <c r="R117" s="205"/>
      <c r="S117" s="205" t="s">
        <v>3</v>
      </c>
      <c r="T117" s="205" t="s">
        <v>3</v>
      </c>
      <c r="U117" s="249" t="s">
        <v>3</v>
      </c>
      <c r="V117" s="233">
        <v>1</v>
      </c>
      <c r="W117" s="231">
        <v>4</v>
      </c>
      <c r="X117" s="231">
        <v>1</v>
      </c>
      <c r="Y117" s="232">
        <f t="shared" si="32"/>
        <v>6</v>
      </c>
      <c r="Z117" s="230"/>
      <c r="AA117" s="231"/>
      <c r="AB117" s="231" t="s">
        <v>3</v>
      </c>
      <c r="AC117" s="232"/>
    </row>
    <row r="118" spans="2:29" s="101" customFormat="1" ht="48" customHeight="1" thickBot="1">
      <c r="B118" s="390" t="s">
        <v>178</v>
      </c>
      <c r="C118" s="337" t="s">
        <v>3</v>
      </c>
      <c r="D118" s="331"/>
      <c r="E118" s="340"/>
      <c r="F118" s="371">
        <v>1</v>
      </c>
      <c r="G118" s="357">
        <v>6</v>
      </c>
      <c r="H118" s="357">
        <v>1</v>
      </c>
      <c r="I118" s="411">
        <f t="shared" si="29"/>
        <v>8</v>
      </c>
      <c r="J118" s="371">
        <f t="shared" si="30"/>
      </c>
      <c r="K118" s="370">
        <f t="shared" si="31"/>
      </c>
      <c r="L118" s="370" t="s">
        <v>3</v>
      </c>
      <c r="M118" s="369"/>
      <c r="N118" s="469" t="s">
        <v>443</v>
      </c>
      <c r="O118" s="207" t="s">
        <v>3</v>
      </c>
      <c r="P118" s="165"/>
      <c r="Q118" s="165" t="s">
        <v>3</v>
      </c>
      <c r="R118" s="165"/>
      <c r="S118" s="165" t="s">
        <v>3</v>
      </c>
      <c r="T118" s="165"/>
      <c r="U118" s="284"/>
      <c r="V118" s="237">
        <v>1</v>
      </c>
      <c r="W118" s="235">
        <v>6</v>
      </c>
      <c r="X118" s="235">
        <v>1</v>
      </c>
      <c r="Y118" s="236">
        <f t="shared" si="32"/>
        <v>8</v>
      </c>
      <c r="Z118" s="234"/>
      <c r="AA118" s="235"/>
      <c r="AB118" s="235" t="s">
        <v>3</v>
      </c>
      <c r="AC118" s="236"/>
    </row>
    <row r="119" spans="2:29" ht="21.75" customHeight="1" thickBot="1">
      <c r="B119" s="242"/>
      <c r="C119" s="242"/>
      <c r="D119" s="242"/>
      <c r="E119" s="242"/>
      <c r="F119" s="242"/>
      <c r="G119" s="242"/>
      <c r="H119" s="744" t="s">
        <v>22</v>
      </c>
      <c r="I119" s="745"/>
      <c r="J119" s="10"/>
      <c r="K119" s="11"/>
      <c r="L119" s="45"/>
      <c r="M119" s="12" t="s">
        <v>3</v>
      </c>
      <c r="N119" s="243"/>
      <c r="X119" s="773" t="s">
        <v>22</v>
      </c>
      <c r="Y119" s="775"/>
      <c r="Z119" s="368"/>
      <c r="AA119" s="350"/>
      <c r="AB119" s="367" t="s">
        <v>3</v>
      </c>
      <c r="AC119" s="352"/>
    </row>
    <row r="120" spans="2:14" ht="21.75" customHeight="1" thickBot="1">
      <c r="B120" s="90"/>
      <c r="C120" s="90"/>
      <c r="D120" s="90"/>
      <c r="E120" s="90"/>
      <c r="F120" s="90"/>
      <c r="G120" s="90"/>
      <c r="H120" s="30"/>
      <c r="I120" s="30"/>
      <c r="J120" s="31"/>
      <c r="K120" s="31"/>
      <c r="L120" s="31"/>
      <c r="M120" s="31"/>
      <c r="N120" s="244"/>
    </row>
    <row r="121" spans="2:29" ht="21.75" customHeight="1" thickBot="1">
      <c r="B121" s="90"/>
      <c r="C121" s="90"/>
      <c r="D121" s="90"/>
      <c r="E121" s="90"/>
      <c r="F121" s="741" t="s">
        <v>14</v>
      </c>
      <c r="G121" s="742"/>
      <c r="H121" s="742"/>
      <c r="I121" s="743"/>
      <c r="J121" s="741" t="s">
        <v>15</v>
      </c>
      <c r="K121" s="742"/>
      <c r="L121" s="742"/>
      <c r="M121" s="743"/>
      <c r="N121" s="244"/>
      <c r="O121" s="784" t="s">
        <v>168</v>
      </c>
      <c r="P121" s="785"/>
      <c r="Q121" s="785"/>
      <c r="R121" s="785"/>
      <c r="S121" s="785"/>
      <c r="T121" s="785"/>
      <c r="U121" s="785"/>
      <c r="V121" s="741" t="s">
        <v>262</v>
      </c>
      <c r="W121" s="742"/>
      <c r="X121" s="742"/>
      <c r="Y121" s="743"/>
      <c r="Z121" s="741" t="s">
        <v>15</v>
      </c>
      <c r="AA121" s="742"/>
      <c r="AB121" s="742"/>
      <c r="AC121" s="743"/>
    </row>
    <row r="122" spans="2:29" ht="21.75" customHeight="1" thickBot="1">
      <c r="B122" s="9" t="s">
        <v>16</v>
      </c>
      <c r="C122" s="5" t="s">
        <v>13</v>
      </c>
      <c r="D122" s="6" t="s">
        <v>12</v>
      </c>
      <c r="E122" s="7" t="s">
        <v>11</v>
      </c>
      <c r="F122" s="5" t="s">
        <v>20</v>
      </c>
      <c r="G122" s="6" t="s">
        <v>10</v>
      </c>
      <c r="H122" s="8" t="s">
        <v>9</v>
      </c>
      <c r="I122" s="7" t="s">
        <v>19</v>
      </c>
      <c r="J122" s="5" t="s">
        <v>4</v>
      </c>
      <c r="K122" s="6" t="s">
        <v>5</v>
      </c>
      <c r="L122" s="6" t="s">
        <v>6</v>
      </c>
      <c r="M122" s="7" t="s">
        <v>7</v>
      </c>
      <c r="N122" s="9" t="s">
        <v>8</v>
      </c>
      <c r="O122" s="487" t="s">
        <v>205</v>
      </c>
      <c r="P122" s="488" t="s">
        <v>162</v>
      </c>
      <c r="Q122" s="488" t="s">
        <v>343</v>
      </c>
      <c r="R122" s="489" t="s">
        <v>164</v>
      </c>
      <c r="S122" s="489" t="s">
        <v>165</v>
      </c>
      <c r="T122" s="489" t="s">
        <v>166</v>
      </c>
      <c r="U122" s="488" t="s">
        <v>167</v>
      </c>
      <c r="V122" s="5" t="s">
        <v>20</v>
      </c>
      <c r="W122" s="6" t="s">
        <v>10</v>
      </c>
      <c r="X122" s="8" t="s">
        <v>9</v>
      </c>
      <c r="Y122" s="7" t="s">
        <v>19</v>
      </c>
      <c r="Z122" s="5" t="s">
        <v>4</v>
      </c>
      <c r="AA122" s="6" t="s">
        <v>5</v>
      </c>
      <c r="AB122" s="6" t="s">
        <v>6</v>
      </c>
      <c r="AC122" s="7" t="s">
        <v>7</v>
      </c>
    </row>
    <row r="123" spans="2:29" s="101" customFormat="1" ht="21.75" customHeight="1" thickBot="1">
      <c r="B123" s="779" t="s">
        <v>288</v>
      </c>
      <c r="C123" s="780"/>
      <c r="D123" s="780"/>
      <c r="E123" s="780"/>
      <c r="F123" s="780"/>
      <c r="G123" s="780"/>
      <c r="H123" s="780"/>
      <c r="I123" s="780"/>
      <c r="J123" s="780"/>
      <c r="K123" s="780"/>
      <c r="L123" s="780"/>
      <c r="M123" s="780"/>
      <c r="N123" s="780"/>
      <c r="O123" s="771"/>
      <c r="P123" s="771"/>
      <c r="Q123" s="771"/>
      <c r="R123" s="771"/>
      <c r="S123" s="771"/>
      <c r="T123" s="771"/>
      <c r="U123" s="771"/>
      <c r="V123" s="771"/>
      <c r="W123" s="771"/>
      <c r="X123" s="771"/>
      <c r="Y123" s="771"/>
      <c r="Z123" s="771"/>
      <c r="AA123" s="771"/>
      <c r="AB123" s="771"/>
      <c r="AC123" s="772"/>
    </row>
    <row r="124" spans="2:29" s="101" customFormat="1" ht="92.25" customHeight="1">
      <c r="B124" s="403" t="s">
        <v>513</v>
      </c>
      <c r="C124" s="385" t="s">
        <v>3</v>
      </c>
      <c r="D124" s="387"/>
      <c r="E124" s="388"/>
      <c r="F124" s="385">
        <v>3</v>
      </c>
      <c r="G124" s="387">
        <v>6</v>
      </c>
      <c r="H124" s="387">
        <v>3</v>
      </c>
      <c r="I124" s="386">
        <f>H124+G124+F124</f>
        <v>12</v>
      </c>
      <c r="J124" s="385">
        <f>IF($I124&gt;0,(IF($I124&lt;4,"X",""))," ")</f>
      </c>
      <c r="K124" s="384">
        <f>IF($I124&gt;3,(IF($I124&lt;6,"X",""))," ")</f>
      </c>
      <c r="L124" s="384">
        <f>IF($I124&gt;5,(IF($I124&lt;8,"X",""))," ")</f>
      </c>
      <c r="M124" s="383" t="s">
        <v>3</v>
      </c>
      <c r="N124" s="462" t="s">
        <v>562</v>
      </c>
      <c r="O124" s="206" t="s">
        <v>3</v>
      </c>
      <c r="P124" s="162"/>
      <c r="Q124" s="162" t="s">
        <v>3</v>
      </c>
      <c r="R124" s="162" t="s">
        <v>3</v>
      </c>
      <c r="S124" s="162"/>
      <c r="T124" s="162" t="s">
        <v>3</v>
      </c>
      <c r="U124" s="324"/>
      <c r="V124" s="274">
        <v>1</v>
      </c>
      <c r="W124" s="272">
        <v>4</v>
      </c>
      <c r="X124" s="272">
        <v>2</v>
      </c>
      <c r="Y124" s="275">
        <f>SUM(V124:X124)</f>
        <v>7</v>
      </c>
      <c r="Z124" s="274"/>
      <c r="AA124" s="272"/>
      <c r="AB124" s="272" t="s">
        <v>3</v>
      </c>
      <c r="AC124" s="275"/>
    </row>
    <row r="125" spans="2:29" s="101" customFormat="1" ht="78" customHeight="1">
      <c r="B125" s="402" t="s">
        <v>309</v>
      </c>
      <c r="C125" s="336" t="s">
        <v>3</v>
      </c>
      <c r="D125" s="327"/>
      <c r="E125" s="521"/>
      <c r="F125" s="336">
        <v>2</v>
      </c>
      <c r="G125" s="327">
        <v>2</v>
      </c>
      <c r="H125" s="327">
        <v>1</v>
      </c>
      <c r="I125" s="339">
        <f>F125+G125+H125</f>
        <v>5</v>
      </c>
      <c r="J125" s="385">
        <f>IF($I125&gt;0,(IF($I125&lt;4,"X",""))," ")</f>
      </c>
      <c r="K125" s="384" t="str">
        <f>IF($I125&gt;3,(IF($I125&lt;6,"X",""))," ")</f>
        <v>X</v>
      </c>
      <c r="L125" s="384" t="str">
        <f>IF($I125&gt;5,(IF($I125&lt;8,"X",""))," ")</f>
        <v> </v>
      </c>
      <c r="M125" s="383" t="str">
        <f>IF($I125&gt;7,(IF($I125&lt;12,"X",""))," ")</f>
        <v> </v>
      </c>
      <c r="N125" s="466" t="s">
        <v>492</v>
      </c>
      <c r="O125" s="250"/>
      <c r="P125" s="205"/>
      <c r="Q125" s="205" t="s">
        <v>3</v>
      </c>
      <c r="R125" s="205" t="s">
        <v>3</v>
      </c>
      <c r="S125" s="205"/>
      <c r="T125" s="205"/>
      <c r="U125" s="249"/>
      <c r="V125" s="233">
        <v>2</v>
      </c>
      <c r="W125" s="231">
        <v>1</v>
      </c>
      <c r="X125" s="231">
        <v>1</v>
      </c>
      <c r="Y125" s="232">
        <f>SUM(V125:X125)</f>
        <v>4</v>
      </c>
      <c r="Z125" s="233"/>
      <c r="AA125" s="231" t="s">
        <v>3</v>
      </c>
      <c r="AB125" s="231"/>
      <c r="AC125" s="232"/>
    </row>
    <row r="126" spans="2:29" s="101" customFormat="1" ht="21.75" customHeight="1">
      <c r="B126" s="402" t="s">
        <v>310</v>
      </c>
      <c r="C126" s="336"/>
      <c r="D126" s="327"/>
      <c r="E126" s="395" t="s">
        <v>3</v>
      </c>
      <c r="F126" s="336"/>
      <c r="G126" s="327"/>
      <c r="H126" s="327"/>
      <c r="I126" s="339"/>
      <c r="J126" s="385" t="str">
        <f>IF($I126&gt;0,(IF($I126&lt;4,"X",""))," ")</f>
        <v> </v>
      </c>
      <c r="K126" s="384" t="str">
        <f>IF($I126&gt;3,(IF($I126&lt;6,"X",""))," ")</f>
        <v> </v>
      </c>
      <c r="L126" s="384" t="str">
        <f>IF($I126&gt;5,(IF($I126&lt;8,"X",""))," ")</f>
        <v> </v>
      </c>
      <c r="M126" s="383" t="str">
        <f>IF($I126&gt;7,(IF($I126&lt;12,"X",""))," ")</f>
        <v> </v>
      </c>
      <c r="N126" s="466"/>
      <c r="O126" s="250"/>
      <c r="P126" s="205"/>
      <c r="Q126" s="205"/>
      <c r="R126" s="205"/>
      <c r="S126" s="205"/>
      <c r="T126" s="205"/>
      <c r="U126" s="249"/>
      <c r="V126" s="233"/>
      <c r="W126" s="231"/>
      <c r="X126" s="231"/>
      <c r="Y126" s="232"/>
      <c r="Z126" s="233"/>
      <c r="AA126" s="231"/>
      <c r="AB126" s="231"/>
      <c r="AC126" s="232"/>
    </row>
    <row r="127" spans="2:29" s="101" customFormat="1" ht="81.75" customHeight="1" thickBot="1">
      <c r="B127" s="390" t="s">
        <v>295</v>
      </c>
      <c r="C127" s="337" t="s">
        <v>3</v>
      </c>
      <c r="D127" s="331"/>
      <c r="E127" s="340"/>
      <c r="F127" s="337">
        <v>3</v>
      </c>
      <c r="G127" s="331">
        <v>2</v>
      </c>
      <c r="H127" s="331">
        <v>2</v>
      </c>
      <c r="I127" s="340">
        <f>H127+G127+F127</f>
        <v>7</v>
      </c>
      <c r="J127" s="371">
        <f>IF($I127&gt;0,(IF($I127&lt;4,"X",""))," ")</f>
      </c>
      <c r="K127" s="370">
        <f>IF($I127&gt;3,(IF($I127&lt;6,"X",""))," ")</f>
      </c>
      <c r="L127" s="370" t="str">
        <f>IF($I127&gt;5,(IF($I127&lt;8,"X",""))," ")</f>
        <v>X</v>
      </c>
      <c r="M127" s="369" t="str">
        <f>IF($I127&gt;7,(IF($I127&lt;12,"X",""))," ")</f>
        <v> </v>
      </c>
      <c r="N127" s="414" t="s">
        <v>548</v>
      </c>
      <c r="O127" s="207" t="s">
        <v>3</v>
      </c>
      <c r="P127" s="165"/>
      <c r="Q127" s="165"/>
      <c r="R127" s="165" t="s">
        <v>3</v>
      </c>
      <c r="S127" s="165"/>
      <c r="T127" s="165" t="s">
        <v>3</v>
      </c>
      <c r="U127" s="284"/>
      <c r="V127" s="237">
        <v>2</v>
      </c>
      <c r="W127" s="235">
        <v>1</v>
      </c>
      <c r="X127" s="235">
        <v>1</v>
      </c>
      <c r="Y127" s="236">
        <f>SUM(V127:X127)</f>
        <v>4</v>
      </c>
      <c r="Z127" s="237"/>
      <c r="AA127" s="235" t="s">
        <v>3</v>
      </c>
      <c r="AB127" s="235"/>
      <c r="AC127" s="236"/>
    </row>
    <row r="128" spans="2:29" ht="42.75" customHeight="1" thickBot="1">
      <c r="B128" s="242"/>
      <c r="C128" s="242"/>
      <c r="D128" s="242"/>
      <c r="E128" s="242"/>
      <c r="F128" s="242"/>
      <c r="G128" s="242"/>
      <c r="H128" s="744" t="s">
        <v>22</v>
      </c>
      <c r="I128" s="745"/>
      <c r="J128" s="10"/>
      <c r="K128" s="11"/>
      <c r="L128" s="45"/>
      <c r="M128" s="12" t="s">
        <v>3</v>
      </c>
      <c r="N128" s="243"/>
      <c r="X128" s="773" t="s">
        <v>22</v>
      </c>
      <c r="Y128" s="775"/>
      <c r="Z128" s="368"/>
      <c r="AA128" s="350"/>
      <c r="AB128" s="367" t="s">
        <v>3</v>
      </c>
      <c r="AC128" s="352"/>
    </row>
    <row r="129" spans="1:256" s="49" customFormat="1" ht="21.75" customHeight="1" thickBot="1">
      <c r="A129" s="1"/>
      <c r="B129" s="90"/>
      <c r="C129" s="90"/>
      <c r="D129" s="90"/>
      <c r="E129" s="90"/>
      <c r="F129" s="90"/>
      <c r="G129" s="90"/>
      <c r="H129" s="30"/>
      <c r="I129" s="30"/>
      <c r="J129" s="31"/>
      <c r="K129" s="31"/>
      <c r="L129" s="31"/>
      <c r="M129" s="31"/>
      <c r="N129" s="244"/>
      <c r="O129" s="13"/>
      <c r="P129" s="13"/>
      <c r="Q129" s="13"/>
      <c r="R129" s="13"/>
      <c r="S129" s="13"/>
      <c r="T129" s="13"/>
      <c r="U129" s="13"/>
      <c r="V129" s="13"/>
      <c r="W129" s="13"/>
      <c r="X129" s="13"/>
      <c r="Y129" s="13"/>
      <c r="Z129" s="13"/>
      <c r="AA129" s="13"/>
      <c r="AB129" s="13"/>
      <c r="AC129" s="13"/>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s="49" customFormat="1" ht="21.75" customHeight="1" thickBot="1">
      <c r="A130" s="1"/>
      <c r="B130" s="90"/>
      <c r="C130" s="90"/>
      <c r="D130" s="90"/>
      <c r="E130" s="90"/>
      <c r="F130" s="741" t="s">
        <v>14</v>
      </c>
      <c r="G130" s="742"/>
      <c r="H130" s="742"/>
      <c r="I130" s="743"/>
      <c r="J130" s="741" t="s">
        <v>15</v>
      </c>
      <c r="K130" s="742"/>
      <c r="L130" s="742"/>
      <c r="M130" s="743"/>
      <c r="N130" s="244"/>
      <c r="O130" s="784" t="s">
        <v>168</v>
      </c>
      <c r="P130" s="785"/>
      <c r="Q130" s="785"/>
      <c r="R130" s="785"/>
      <c r="S130" s="785"/>
      <c r="T130" s="785"/>
      <c r="U130" s="785"/>
      <c r="V130" s="741" t="s">
        <v>262</v>
      </c>
      <c r="W130" s="742"/>
      <c r="X130" s="742"/>
      <c r="Y130" s="743"/>
      <c r="Z130" s="741" t="s">
        <v>15</v>
      </c>
      <c r="AA130" s="742"/>
      <c r="AB130" s="742"/>
      <c r="AC130" s="743"/>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2:29" ht="21.75" customHeight="1" thickBot="1">
      <c r="B131" s="9" t="s">
        <v>16</v>
      </c>
      <c r="C131" s="5" t="s">
        <v>13</v>
      </c>
      <c r="D131" s="6" t="s">
        <v>12</v>
      </c>
      <c r="E131" s="7" t="s">
        <v>11</v>
      </c>
      <c r="F131" s="5" t="s">
        <v>20</v>
      </c>
      <c r="G131" s="6" t="s">
        <v>10</v>
      </c>
      <c r="H131" s="8" t="s">
        <v>9</v>
      </c>
      <c r="I131" s="7" t="s">
        <v>19</v>
      </c>
      <c r="J131" s="5" t="s">
        <v>4</v>
      </c>
      <c r="K131" s="6" t="s">
        <v>5</v>
      </c>
      <c r="L131" s="6" t="s">
        <v>6</v>
      </c>
      <c r="M131" s="7" t="s">
        <v>7</v>
      </c>
      <c r="N131" s="9" t="s">
        <v>8</v>
      </c>
      <c r="O131" s="487" t="s">
        <v>205</v>
      </c>
      <c r="P131" s="488" t="s">
        <v>162</v>
      </c>
      <c r="Q131" s="488" t="s">
        <v>343</v>
      </c>
      <c r="R131" s="489" t="s">
        <v>164</v>
      </c>
      <c r="S131" s="489" t="s">
        <v>165</v>
      </c>
      <c r="T131" s="489" t="s">
        <v>166</v>
      </c>
      <c r="U131" s="488" t="s">
        <v>167</v>
      </c>
      <c r="V131" s="5" t="s">
        <v>20</v>
      </c>
      <c r="W131" s="6" t="s">
        <v>10</v>
      </c>
      <c r="X131" s="8" t="s">
        <v>9</v>
      </c>
      <c r="Y131" s="7" t="s">
        <v>19</v>
      </c>
      <c r="Z131" s="5" t="s">
        <v>4</v>
      </c>
      <c r="AA131" s="6" t="s">
        <v>5</v>
      </c>
      <c r="AB131" s="6" t="s">
        <v>6</v>
      </c>
      <c r="AC131" s="7" t="s">
        <v>7</v>
      </c>
    </row>
    <row r="132" spans="2:29" s="101" customFormat="1" ht="21.75" customHeight="1" thickBot="1">
      <c r="B132" s="779" t="s">
        <v>289</v>
      </c>
      <c r="C132" s="780"/>
      <c r="D132" s="780"/>
      <c r="E132" s="780"/>
      <c r="F132" s="780"/>
      <c r="G132" s="780"/>
      <c r="H132" s="780"/>
      <c r="I132" s="780"/>
      <c r="J132" s="780"/>
      <c r="K132" s="780"/>
      <c r="L132" s="780"/>
      <c r="M132" s="780"/>
      <c r="N132" s="780"/>
      <c r="O132" s="771"/>
      <c r="P132" s="771"/>
      <c r="Q132" s="771"/>
      <c r="R132" s="771"/>
      <c r="S132" s="771"/>
      <c r="T132" s="771"/>
      <c r="U132" s="771"/>
      <c r="V132" s="771"/>
      <c r="W132" s="771"/>
      <c r="X132" s="771"/>
      <c r="Y132" s="771"/>
      <c r="Z132" s="771"/>
      <c r="AA132" s="771"/>
      <c r="AB132" s="771"/>
      <c r="AC132" s="772"/>
    </row>
    <row r="133" spans="2:29" s="101" customFormat="1" ht="45.75" customHeight="1">
      <c r="B133" s="403" t="s">
        <v>330</v>
      </c>
      <c r="C133" s="385" t="s">
        <v>3</v>
      </c>
      <c r="D133" s="387"/>
      <c r="E133" s="388"/>
      <c r="F133" s="385">
        <v>1</v>
      </c>
      <c r="G133" s="387">
        <v>4</v>
      </c>
      <c r="H133" s="387">
        <v>1</v>
      </c>
      <c r="I133" s="386">
        <f aca="true" t="shared" si="33" ref="I133:I143">H133+G133+F133</f>
        <v>6</v>
      </c>
      <c r="J133" s="385">
        <f aca="true" t="shared" si="34" ref="J133:J143">IF($I133&gt;0,(IF($I133&lt;4,"X",""))," ")</f>
      </c>
      <c r="K133" s="384">
        <f aca="true" t="shared" si="35" ref="K133:K143">IF($I133&gt;3,(IF($I133&lt;6,"X",""))," ")</f>
      </c>
      <c r="L133" s="384" t="str">
        <f aca="true" t="shared" si="36" ref="L133:L143">IF($I133&gt;5,(IF($I133&lt;8,"X",""))," ")</f>
        <v>X</v>
      </c>
      <c r="M133" s="383" t="str">
        <f aca="true" t="shared" si="37" ref="M133:M143">IF($I133&gt;7,(IF($I133&lt;12,"X",""))," ")</f>
        <v> </v>
      </c>
      <c r="N133" s="462" t="s">
        <v>366</v>
      </c>
      <c r="O133" s="206" t="s">
        <v>3</v>
      </c>
      <c r="P133" s="162"/>
      <c r="Q133" s="162" t="s">
        <v>3</v>
      </c>
      <c r="R133" s="162"/>
      <c r="S133" s="162"/>
      <c r="T133" s="162" t="s">
        <v>3</v>
      </c>
      <c r="U133" s="324"/>
      <c r="V133" s="274">
        <v>1</v>
      </c>
      <c r="W133" s="272">
        <v>2</v>
      </c>
      <c r="X133" s="272">
        <v>1</v>
      </c>
      <c r="Y133" s="275">
        <f>SUM(V133:X133)</f>
        <v>4</v>
      </c>
      <c r="Z133" s="274"/>
      <c r="AA133" s="272" t="s">
        <v>3</v>
      </c>
      <c r="AB133" s="272"/>
      <c r="AC133" s="275"/>
    </row>
    <row r="134" spans="2:29" s="101" customFormat="1" ht="76.5" customHeight="1">
      <c r="B134" s="381" t="s">
        <v>514</v>
      </c>
      <c r="C134" s="385" t="s">
        <v>3</v>
      </c>
      <c r="D134" s="387"/>
      <c r="E134" s="388"/>
      <c r="F134" s="385">
        <v>2</v>
      </c>
      <c r="G134" s="387">
        <v>4</v>
      </c>
      <c r="H134" s="387">
        <v>1</v>
      </c>
      <c r="I134" s="386">
        <f t="shared" si="33"/>
        <v>7</v>
      </c>
      <c r="J134" s="385">
        <f t="shared" si="34"/>
      </c>
      <c r="K134" s="384">
        <f t="shared" si="35"/>
      </c>
      <c r="L134" s="384" t="str">
        <f t="shared" si="36"/>
        <v>X</v>
      </c>
      <c r="M134" s="383" t="str">
        <f t="shared" si="37"/>
        <v> </v>
      </c>
      <c r="N134" s="462" t="s">
        <v>445</v>
      </c>
      <c r="O134" s="250" t="s">
        <v>3</v>
      </c>
      <c r="P134" s="205"/>
      <c r="Q134" s="205" t="s">
        <v>3</v>
      </c>
      <c r="R134" s="205"/>
      <c r="S134" s="205" t="s">
        <v>3</v>
      </c>
      <c r="T134" s="205"/>
      <c r="U134" s="249"/>
      <c r="V134" s="233">
        <v>1</v>
      </c>
      <c r="W134" s="231">
        <v>4</v>
      </c>
      <c r="X134" s="231">
        <v>1</v>
      </c>
      <c r="Y134" s="232">
        <f>SUM(V134:X134)</f>
        <v>6</v>
      </c>
      <c r="Z134" s="233"/>
      <c r="AA134" s="231"/>
      <c r="AB134" s="231" t="s">
        <v>3</v>
      </c>
      <c r="AC134" s="232"/>
    </row>
    <row r="135" spans="2:29" s="101" customFormat="1" ht="118.5" customHeight="1">
      <c r="B135" s="402" t="s">
        <v>220</v>
      </c>
      <c r="C135" s="336" t="s">
        <v>3</v>
      </c>
      <c r="D135" s="327"/>
      <c r="E135" s="395"/>
      <c r="F135" s="336">
        <v>2</v>
      </c>
      <c r="G135" s="327">
        <v>4</v>
      </c>
      <c r="H135" s="327">
        <v>1</v>
      </c>
      <c r="I135" s="386">
        <f t="shared" si="33"/>
        <v>7</v>
      </c>
      <c r="J135" s="385">
        <f t="shared" si="34"/>
      </c>
      <c r="K135" s="384">
        <f t="shared" si="35"/>
      </c>
      <c r="L135" s="384" t="str">
        <f t="shared" si="36"/>
        <v>X</v>
      </c>
      <c r="M135" s="383" t="str">
        <f t="shared" si="37"/>
        <v> </v>
      </c>
      <c r="N135" s="365" t="s">
        <v>367</v>
      </c>
      <c r="O135" s="250" t="s">
        <v>3</v>
      </c>
      <c r="P135" s="205" t="s">
        <v>3</v>
      </c>
      <c r="Q135" s="205" t="s">
        <v>3</v>
      </c>
      <c r="R135" s="205"/>
      <c r="S135" s="205"/>
      <c r="T135" s="205" t="s">
        <v>3</v>
      </c>
      <c r="U135" s="249"/>
      <c r="V135" s="233">
        <v>1</v>
      </c>
      <c r="W135" s="231">
        <v>4</v>
      </c>
      <c r="X135" s="231">
        <v>1</v>
      </c>
      <c r="Y135" s="232">
        <f aca="true" t="shared" si="38" ref="Y135:Y142">SUM(V135:X135)</f>
        <v>6</v>
      </c>
      <c r="Z135" s="233"/>
      <c r="AA135" s="231"/>
      <c r="AB135" s="231" t="s">
        <v>3</v>
      </c>
      <c r="AC135" s="232"/>
    </row>
    <row r="136" spans="2:29" s="101" customFormat="1" ht="118.5" customHeight="1">
      <c r="B136" s="402" t="s">
        <v>273</v>
      </c>
      <c r="C136" s="336" t="s">
        <v>3</v>
      </c>
      <c r="D136" s="327"/>
      <c r="E136" s="395"/>
      <c r="F136" s="336">
        <v>1</v>
      </c>
      <c r="G136" s="327">
        <v>4</v>
      </c>
      <c r="H136" s="327">
        <v>1</v>
      </c>
      <c r="I136" s="386">
        <f t="shared" si="33"/>
        <v>6</v>
      </c>
      <c r="J136" s="385">
        <f t="shared" si="34"/>
      </c>
      <c r="K136" s="384">
        <f t="shared" si="35"/>
      </c>
      <c r="L136" s="384" t="str">
        <f t="shared" si="36"/>
        <v>X</v>
      </c>
      <c r="M136" s="383" t="str">
        <f t="shared" si="37"/>
        <v> </v>
      </c>
      <c r="N136" s="365" t="s">
        <v>446</v>
      </c>
      <c r="O136" s="250" t="s">
        <v>3</v>
      </c>
      <c r="P136" s="205" t="s">
        <v>3</v>
      </c>
      <c r="Q136" s="205" t="s">
        <v>3</v>
      </c>
      <c r="R136" s="205"/>
      <c r="S136" s="205"/>
      <c r="T136" s="205" t="s">
        <v>3</v>
      </c>
      <c r="U136" s="249"/>
      <c r="V136" s="233">
        <v>1</v>
      </c>
      <c r="W136" s="231">
        <v>4</v>
      </c>
      <c r="X136" s="231">
        <v>1</v>
      </c>
      <c r="Y136" s="232">
        <f t="shared" si="38"/>
        <v>6</v>
      </c>
      <c r="Z136" s="233"/>
      <c r="AA136" s="231"/>
      <c r="AB136" s="231" t="s">
        <v>3</v>
      </c>
      <c r="AC136" s="232"/>
    </row>
    <row r="137" spans="2:29" s="101" customFormat="1" ht="129.75" customHeight="1">
      <c r="B137" s="402" t="s">
        <v>221</v>
      </c>
      <c r="C137" s="336" t="s">
        <v>3</v>
      </c>
      <c r="D137" s="327"/>
      <c r="E137" s="395"/>
      <c r="F137" s="336">
        <v>2</v>
      </c>
      <c r="G137" s="327">
        <v>6</v>
      </c>
      <c r="H137" s="327">
        <v>1</v>
      </c>
      <c r="I137" s="386">
        <f t="shared" si="33"/>
        <v>9</v>
      </c>
      <c r="J137" s="385">
        <f t="shared" si="34"/>
      </c>
      <c r="K137" s="384">
        <f t="shared" si="35"/>
      </c>
      <c r="L137" s="384">
        <f t="shared" si="36"/>
      </c>
      <c r="M137" s="383" t="str">
        <f t="shared" si="37"/>
        <v>X</v>
      </c>
      <c r="N137" s="365" t="s">
        <v>368</v>
      </c>
      <c r="O137" s="250" t="s">
        <v>3</v>
      </c>
      <c r="P137" s="205" t="s">
        <v>3</v>
      </c>
      <c r="Q137" s="205" t="s">
        <v>3</v>
      </c>
      <c r="R137" s="205"/>
      <c r="S137" s="205"/>
      <c r="T137" s="205" t="s">
        <v>3</v>
      </c>
      <c r="U137" s="249"/>
      <c r="V137" s="233">
        <v>1</v>
      </c>
      <c r="W137" s="231">
        <v>4</v>
      </c>
      <c r="X137" s="231">
        <v>1</v>
      </c>
      <c r="Y137" s="232">
        <f t="shared" si="38"/>
        <v>6</v>
      </c>
      <c r="Z137" s="233"/>
      <c r="AA137" s="231"/>
      <c r="AB137" s="231" t="s">
        <v>3</v>
      </c>
      <c r="AC137" s="232"/>
    </row>
    <row r="138" spans="2:29" s="101" customFormat="1" ht="102" customHeight="1">
      <c r="B138" s="402" t="s">
        <v>179</v>
      </c>
      <c r="C138" s="336" t="s">
        <v>3</v>
      </c>
      <c r="D138" s="327"/>
      <c r="E138" s="395"/>
      <c r="F138" s="336">
        <v>2</v>
      </c>
      <c r="G138" s="327">
        <v>6</v>
      </c>
      <c r="H138" s="327">
        <v>2</v>
      </c>
      <c r="I138" s="386">
        <f t="shared" si="33"/>
        <v>10</v>
      </c>
      <c r="J138" s="385">
        <f t="shared" si="34"/>
      </c>
      <c r="K138" s="384">
        <f t="shared" si="35"/>
      </c>
      <c r="L138" s="384">
        <f t="shared" si="36"/>
      </c>
      <c r="M138" s="383" t="str">
        <f t="shared" si="37"/>
        <v>X</v>
      </c>
      <c r="N138" s="365" t="s">
        <v>369</v>
      </c>
      <c r="O138" s="250" t="s">
        <v>3</v>
      </c>
      <c r="P138" s="205" t="s">
        <v>3</v>
      </c>
      <c r="Q138" s="205" t="s">
        <v>3</v>
      </c>
      <c r="R138" s="205" t="s">
        <v>3</v>
      </c>
      <c r="S138" s="205"/>
      <c r="T138" s="205" t="s">
        <v>3</v>
      </c>
      <c r="U138" s="249"/>
      <c r="V138" s="233">
        <v>1</v>
      </c>
      <c r="W138" s="231">
        <v>4</v>
      </c>
      <c r="X138" s="231">
        <v>1</v>
      </c>
      <c r="Y138" s="232">
        <f t="shared" si="38"/>
        <v>6</v>
      </c>
      <c r="Z138" s="233"/>
      <c r="AA138" s="231"/>
      <c r="AB138" s="231" t="s">
        <v>3</v>
      </c>
      <c r="AC138" s="232"/>
    </row>
    <row r="139" spans="2:29" s="101" customFormat="1" ht="62.25" customHeight="1">
      <c r="B139" s="402" t="s">
        <v>180</v>
      </c>
      <c r="C139" s="336" t="s">
        <v>3</v>
      </c>
      <c r="D139" s="327"/>
      <c r="E139" s="395"/>
      <c r="F139" s="336">
        <v>1</v>
      </c>
      <c r="G139" s="327">
        <v>6</v>
      </c>
      <c r="H139" s="327">
        <v>1</v>
      </c>
      <c r="I139" s="386">
        <f t="shared" si="33"/>
        <v>8</v>
      </c>
      <c r="J139" s="385">
        <f t="shared" si="34"/>
      </c>
      <c r="K139" s="384">
        <f t="shared" si="35"/>
      </c>
      <c r="L139" s="384">
        <f t="shared" si="36"/>
      </c>
      <c r="M139" s="383" t="str">
        <f t="shared" si="37"/>
        <v>X</v>
      </c>
      <c r="N139" s="365" t="s">
        <v>370</v>
      </c>
      <c r="O139" s="250" t="s">
        <v>3</v>
      </c>
      <c r="P139" s="205"/>
      <c r="Q139" s="205"/>
      <c r="R139" s="205"/>
      <c r="S139" s="205"/>
      <c r="T139" s="205" t="s">
        <v>3</v>
      </c>
      <c r="U139" s="249"/>
      <c r="V139" s="233">
        <v>1</v>
      </c>
      <c r="W139" s="231">
        <v>6</v>
      </c>
      <c r="X139" s="231">
        <v>1</v>
      </c>
      <c r="Y139" s="232">
        <f t="shared" si="38"/>
        <v>8</v>
      </c>
      <c r="Z139" s="233"/>
      <c r="AA139" s="231"/>
      <c r="AB139" s="231" t="s">
        <v>3</v>
      </c>
      <c r="AC139" s="232"/>
    </row>
    <row r="140" spans="2:29" s="101" customFormat="1" ht="61.5" customHeight="1">
      <c r="B140" s="402" t="s">
        <v>412</v>
      </c>
      <c r="C140" s="336" t="s">
        <v>3</v>
      </c>
      <c r="D140" s="327"/>
      <c r="E140" s="395"/>
      <c r="F140" s="336">
        <v>2</v>
      </c>
      <c r="G140" s="327">
        <v>6</v>
      </c>
      <c r="H140" s="327">
        <v>1</v>
      </c>
      <c r="I140" s="386">
        <f t="shared" si="33"/>
        <v>9</v>
      </c>
      <c r="J140" s="385">
        <f t="shared" si="34"/>
      </c>
      <c r="K140" s="384">
        <f t="shared" si="35"/>
      </c>
      <c r="L140" s="384">
        <f t="shared" si="36"/>
      </c>
      <c r="M140" s="383" t="str">
        <f t="shared" si="37"/>
        <v>X</v>
      </c>
      <c r="N140" s="365" t="s">
        <v>371</v>
      </c>
      <c r="O140" s="250"/>
      <c r="P140" s="205" t="s">
        <v>3</v>
      </c>
      <c r="Q140" s="205"/>
      <c r="R140" s="205" t="s">
        <v>3</v>
      </c>
      <c r="S140" s="205"/>
      <c r="T140" s="205" t="s">
        <v>3</v>
      </c>
      <c r="U140" s="249"/>
      <c r="V140" s="233">
        <v>1</v>
      </c>
      <c r="W140" s="231">
        <v>2</v>
      </c>
      <c r="X140" s="231">
        <v>1</v>
      </c>
      <c r="Y140" s="232">
        <f t="shared" si="38"/>
        <v>4</v>
      </c>
      <c r="Z140" s="233"/>
      <c r="AA140" s="231" t="s">
        <v>3</v>
      </c>
      <c r="AB140" s="231"/>
      <c r="AC140" s="232"/>
    </row>
    <row r="141" spans="2:29" s="101" customFormat="1" ht="71.25" customHeight="1">
      <c r="B141" s="402" t="s">
        <v>222</v>
      </c>
      <c r="C141" s="336" t="s">
        <v>3</v>
      </c>
      <c r="D141" s="327"/>
      <c r="E141" s="395"/>
      <c r="F141" s="336">
        <v>1</v>
      </c>
      <c r="G141" s="327">
        <v>6</v>
      </c>
      <c r="H141" s="327">
        <v>2</v>
      </c>
      <c r="I141" s="386">
        <f>H141+G141+F141</f>
        <v>9</v>
      </c>
      <c r="J141" s="385">
        <f t="shared" si="34"/>
      </c>
      <c r="K141" s="384">
        <f t="shared" si="35"/>
      </c>
      <c r="L141" s="384">
        <f t="shared" si="36"/>
      </c>
      <c r="M141" s="383" t="str">
        <f t="shared" si="37"/>
        <v>X</v>
      </c>
      <c r="N141" s="365" t="s">
        <v>372</v>
      </c>
      <c r="O141" s="250" t="s">
        <v>3</v>
      </c>
      <c r="P141" s="205"/>
      <c r="Q141" s="205" t="s">
        <v>3</v>
      </c>
      <c r="R141" s="205" t="s">
        <v>3</v>
      </c>
      <c r="S141" s="205" t="s">
        <v>3</v>
      </c>
      <c r="T141" s="205" t="s">
        <v>3</v>
      </c>
      <c r="U141" s="249"/>
      <c r="V141" s="233">
        <v>1</v>
      </c>
      <c r="W141" s="231">
        <v>4</v>
      </c>
      <c r="X141" s="231">
        <v>1</v>
      </c>
      <c r="Y141" s="232">
        <f t="shared" si="38"/>
        <v>6</v>
      </c>
      <c r="Z141" s="233"/>
      <c r="AA141" s="231"/>
      <c r="AB141" s="231" t="s">
        <v>3</v>
      </c>
      <c r="AC141" s="232"/>
    </row>
    <row r="142" spans="2:29" s="101" customFormat="1" ht="40.5" customHeight="1">
      <c r="B142" s="402" t="s">
        <v>106</v>
      </c>
      <c r="C142" s="336" t="s">
        <v>3</v>
      </c>
      <c r="D142" s="327"/>
      <c r="E142" s="395"/>
      <c r="F142" s="336">
        <v>2</v>
      </c>
      <c r="G142" s="327">
        <v>6</v>
      </c>
      <c r="H142" s="327">
        <v>1</v>
      </c>
      <c r="I142" s="386">
        <f t="shared" si="33"/>
        <v>9</v>
      </c>
      <c r="J142" s="385">
        <f t="shared" si="34"/>
      </c>
      <c r="K142" s="384">
        <f t="shared" si="35"/>
      </c>
      <c r="L142" s="384">
        <f t="shared" si="36"/>
      </c>
      <c r="M142" s="383" t="str">
        <f t="shared" si="37"/>
        <v>X</v>
      </c>
      <c r="N142" s="365" t="s">
        <v>493</v>
      </c>
      <c r="O142" s="250" t="s">
        <v>3</v>
      </c>
      <c r="P142" s="205"/>
      <c r="Q142" s="205" t="s">
        <v>3</v>
      </c>
      <c r="R142" s="205"/>
      <c r="S142" s="205"/>
      <c r="T142" s="205"/>
      <c r="U142" s="249"/>
      <c r="V142" s="233">
        <v>1</v>
      </c>
      <c r="W142" s="231">
        <v>6</v>
      </c>
      <c r="X142" s="231">
        <v>1</v>
      </c>
      <c r="Y142" s="232">
        <f t="shared" si="38"/>
        <v>8</v>
      </c>
      <c r="Z142" s="233"/>
      <c r="AA142" s="231"/>
      <c r="AB142" s="231" t="s">
        <v>3</v>
      </c>
      <c r="AC142" s="232"/>
    </row>
    <row r="143" spans="2:29" s="101" customFormat="1" ht="40.5" customHeight="1" thickBot="1">
      <c r="B143" s="414" t="s">
        <v>107</v>
      </c>
      <c r="C143" s="337" t="s">
        <v>3</v>
      </c>
      <c r="D143" s="331"/>
      <c r="E143" s="372"/>
      <c r="F143" s="337">
        <v>2</v>
      </c>
      <c r="G143" s="331">
        <v>4</v>
      </c>
      <c r="H143" s="331">
        <v>1</v>
      </c>
      <c r="I143" s="411">
        <f t="shared" si="33"/>
        <v>7</v>
      </c>
      <c r="J143" s="371">
        <f t="shared" si="34"/>
      </c>
      <c r="K143" s="370">
        <f t="shared" si="35"/>
      </c>
      <c r="L143" s="370" t="str">
        <f t="shared" si="36"/>
        <v>X</v>
      </c>
      <c r="M143" s="369" t="str">
        <f t="shared" si="37"/>
        <v> </v>
      </c>
      <c r="N143" s="366" t="s">
        <v>494</v>
      </c>
      <c r="O143" s="207" t="s">
        <v>3</v>
      </c>
      <c r="P143" s="165"/>
      <c r="Q143" s="165" t="s">
        <v>3</v>
      </c>
      <c r="R143" s="165"/>
      <c r="S143" s="165"/>
      <c r="T143" s="165"/>
      <c r="U143" s="284"/>
      <c r="V143" s="237">
        <v>1</v>
      </c>
      <c r="W143" s="235">
        <v>4</v>
      </c>
      <c r="X143" s="235">
        <v>1</v>
      </c>
      <c r="Y143" s="236">
        <f>SUM(V143:X143)</f>
        <v>6</v>
      </c>
      <c r="Z143" s="237"/>
      <c r="AA143" s="235"/>
      <c r="AB143" s="235" t="s">
        <v>3</v>
      </c>
      <c r="AC143" s="236"/>
    </row>
    <row r="144" spans="2:29" ht="36.75" customHeight="1" thickBot="1">
      <c r="B144" s="90"/>
      <c r="C144" s="90"/>
      <c r="D144" s="90"/>
      <c r="E144" s="90"/>
      <c r="F144" s="90"/>
      <c r="G144" s="90"/>
      <c r="H144" s="744" t="s">
        <v>22</v>
      </c>
      <c r="I144" s="745"/>
      <c r="J144" s="10"/>
      <c r="K144" s="11"/>
      <c r="L144" s="45"/>
      <c r="M144" s="12" t="s">
        <v>3</v>
      </c>
      <c r="N144" s="244"/>
      <c r="X144" s="773" t="s">
        <v>22</v>
      </c>
      <c r="Y144" s="775"/>
      <c r="Z144" s="368"/>
      <c r="AA144" s="350"/>
      <c r="AB144" s="367" t="s">
        <v>3</v>
      </c>
      <c r="AC144" s="352"/>
    </row>
    <row r="145" spans="2:14" ht="21.75" customHeight="1" thickBot="1">
      <c r="B145" s="90"/>
      <c r="C145" s="90"/>
      <c r="D145" s="90"/>
      <c r="E145" s="90"/>
      <c r="F145" s="90"/>
      <c r="G145" s="90"/>
      <c r="H145" s="30"/>
      <c r="I145" s="30"/>
      <c r="J145" s="31"/>
      <c r="K145" s="31"/>
      <c r="L145" s="31"/>
      <c r="M145" s="31"/>
      <c r="N145" s="244"/>
    </row>
    <row r="146" spans="2:29" ht="21.75" customHeight="1" thickBot="1">
      <c r="B146" s="90"/>
      <c r="C146" s="90"/>
      <c r="D146" s="90"/>
      <c r="E146" s="90"/>
      <c r="F146" s="741" t="s">
        <v>14</v>
      </c>
      <c r="G146" s="742"/>
      <c r="H146" s="742"/>
      <c r="I146" s="743"/>
      <c r="J146" s="741" t="s">
        <v>15</v>
      </c>
      <c r="K146" s="742"/>
      <c r="L146" s="742"/>
      <c r="M146" s="743"/>
      <c r="N146" s="244"/>
      <c r="O146" s="784" t="s">
        <v>168</v>
      </c>
      <c r="P146" s="785"/>
      <c r="Q146" s="785"/>
      <c r="R146" s="785"/>
      <c r="S146" s="785"/>
      <c r="T146" s="785"/>
      <c r="U146" s="785"/>
      <c r="V146" s="741" t="s">
        <v>262</v>
      </c>
      <c r="W146" s="742"/>
      <c r="X146" s="742"/>
      <c r="Y146" s="743"/>
      <c r="Z146" s="741" t="s">
        <v>15</v>
      </c>
      <c r="AA146" s="742"/>
      <c r="AB146" s="742"/>
      <c r="AC146" s="743"/>
    </row>
    <row r="147" spans="2:29" ht="21.75" customHeight="1" thickBot="1">
      <c r="B147" s="9" t="s">
        <v>16</v>
      </c>
      <c r="C147" s="5" t="s">
        <v>13</v>
      </c>
      <c r="D147" s="6" t="s">
        <v>12</v>
      </c>
      <c r="E147" s="7" t="s">
        <v>11</v>
      </c>
      <c r="F147" s="5" t="s">
        <v>20</v>
      </c>
      <c r="G147" s="6" t="s">
        <v>10</v>
      </c>
      <c r="H147" s="8" t="s">
        <v>9</v>
      </c>
      <c r="I147" s="7" t="s">
        <v>19</v>
      </c>
      <c r="J147" s="5" t="s">
        <v>4</v>
      </c>
      <c r="K147" s="6" t="s">
        <v>5</v>
      </c>
      <c r="L147" s="6" t="s">
        <v>6</v>
      </c>
      <c r="M147" s="7" t="s">
        <v>7</v>
      </c>
      <c r="N147" s="9" t="s">
        <v>8</v>
      </c>
      <c r="O147" s="487" t="s">
        <v>205</v>
      </c>
      <c r="P147" s="488" t="s">
        <v>162</v>
      </c>
      <c r="Q147" s="488" t="s">
        <v>343</v>
      </c>
      <c r="R147" s="489" t="s">
        <v>164</v>
      </c>
      <c r="S147" s="489" t="s">
        <v>165</v>
      </c>
      <c r="T147" s="489" t="s">
        <v>166</v>
      </c>
      <c r="U147" s="488" t="s">
        <v>167</v>
      </c>
      <c r="V147" s="5" t="s">
        <v>20</v>
      </c>
      <c r="W147" s="6" t="s">
        <v>10</v>
      </c>
      <c r="X147" s="8" t="s">
        <v>9</v>
      </c>
      <c r="Y147" s="7" t="s">
        <v>19</v>
      </c>
      <c r="Z147" s="5" t="s">
        <v>4</v>
      </c>
      <c r="AA147" s="6" t="s">
        <v>5</v>
      </c>
      <c r="AB147" s="6" t="s">
        <v>6</v>
      </c>
      <c r="AC147" s="7" t="s">
        <v>7</v>
      </c>
    </row>
    <row r="148" spans="2:29" s="101" customFormat="1" ht="21.75" customHeight="1" thickBot="1">
      <c r="B148" s="779" t="s">
        <v>170</v>
      </c>
      <c r="C148" s="780"/>
      <c r="D148" s="780"/>
      <c r="E148" s="780"/>
      <c r="F148" s="780"/>
      <c r="G148" s="780"/>
      <c r="H148" s="780"/>
      <c r="I148" s="780"/>
      <c r="J148" s="780"/>
      <c r="K148" s="780"/>
      <c r="L148" s="780"/>
      <c r="M148" s="780"/>
      <c r="N148" s="780"/>
      <c r="O148" s="771"/>
      <c r="P148" s="771"/>
      <c r="Q148" s="771"/>
      <c r="R148" s="771"/>
      <c r="S148" s="771"/>
      <c r="T148" s="771"/>
      <c r="U148" s="771"/>
      <c r="V148" s="771"/>
      <c r="W148" s="771"/>
      <c r="X148" s="771"/>
      <c r="Y148" s="771"/>
      <c r="Z148" s="771"/>
      <c r="AA148" s="771"/>
      <c r="AB148" s="771"/>
      <c r="AC148" s="772"/>
    </row>
    <row r="149" spans="2:29" s="101" customFormat="1" ht="122.25" customHeight="1">
      <c r="B149" s="403" t="s">
        <v>329</v>
      </c>
      <c r="C149" s="385" t="s">
        <v>3</v>
      </c>
      <c r="D149" s="387"/>
      <c r="E149" s="522"/>
      <c r="F149" s="385">
        <v>2</v>
      </c>
      <c r="G149" s="387">
        <v>2</v>
      </c>
      <c r="H149" s="387">
        <v>1</v>
      </c>
      <c r="I149" s="386">
        <f>F149+G149+H149</f>
        <v>5</v>
      </c>
      <c r="J149" s="385">
        <f aca="true" t="shared" si="39" ref="J149:J156">IF($I149&gt;0,(IF($I149&lt;4,"X",""))," ")</f>
      </c>
      <c r="K149" s="384" t="str">
        <f aca="true" t="shared" si="40" ref="K149:K156">IF($I149&gt;3,(IF($I149&lt;6,"X",""))," ")</f>
        <v>X</v>
      </c>
      <c r="L149" s="384" t="str">
        <f aca="true" t="shared" si="41" ref="L149:L156">IF($I149&gt;5,(IF($I149&lt;8,"X",""))," ")</f>
        <v> </v>
      </c>
      <c r="M149" s="383" t="str">
        <f aca="true" t="shared" si="42" ref="M149:M156">IF($I149&gt;7,(IF($I149&lt;12,"X",""))," ")</f>
        <v> </v>
      </c>
      <c r="N149" s="467" t="s">
        <v>495</v>
      </c>
      <c r="O149" s="206" t="s">
        <v>3</v>
      </c>
      <c r="P149" s="162"/>
      <c r="Q149" s="162" t="s">
        <v>3</v>
      </c>
      <c r="R149" s="162" t="s">
        <v>3</v>
      </c>
      <c r="S149" s="162"/>
      <c r="T149" s="162" t="s">
        <v>3</v>
      </c>
      <c r="U149" s="324"/>
      <c r="V149" s="274">
        <v>1</v>
      </c>
      <c r="W149" s="272">
        <v>2</v>
      </c>
      <c r="X149" s="272">
        <v>1</v>
      </c>
      <c r="Y149" s="275">
        <f>V149+W149+X149</f>
        <v>4</v>
      </c>
      <c r="Z149" s="274"/>
      <c r="AA149" s="272" t="s">
        <v>3</v>
      </c>
      <c r="AB149" s="272"/>
      <c r="AC149" s="275"/>
    </row>
    <row r="150" spans="2:29" s="101" customFormat="1" ht="71.25" customHeight="1">
      <c r="B150" s="403" t="s">
        <v>32</v>
      </c>
      <c r="C150" s="385" t="s">
        <v>3</v>
      </c>
      <c r="D150" s="387"/>
      <c r="E150" s="522"/>
      <c r="F150" s="385">
        <v>1</v>
      </c>
      <c r="G150" s="387">
        <v>2</v>
      </c>
      <c r="H150" s="387">
        <v>1</v>
      </c>
      <c r="I150" s="386">
        <f>F150+G150+H150</f>
        <v>4</v>
      </c>
      <c r="J150" s="385">
        <f t="shared" si="39"/>
      </c>
      <c r="K150" s="384" t="str">
        <f t="shared" si="40"/>
        <v>X</v>
      </c>
      <c r="L150" s="384" t="str">
        <f t="shared" si="41"/>
        <v> </v>
      </c>
      <c r="M150" s="383" t="str">
        <f t="shared" si="42"/>
        <v> </v>
      </c>
      <c r="N150" s="462" t="s">
        <v>563</v>
      </c>
      <c r="O150" s="250" t="s">
        <v>3</v>
      </c>
      <c r="P150" s="205"/>
      <c r="Q150" s="205" t="s">
        <v>3</v>
      </c>
      <c r="R150" s="205" t="s">
        <v>3</v>
      </c>
      <c r="S150" s="205" t="s">
        <v>3</v>
      </c>
      <c r="T150" s="205" t="s">
        <v>3</v>
      </c>
      <c r="U150" s="249"/>
      <c r="V150" s="233">
        <v>1</v>
      </c>
      <c r="W150" s="231">
        <v>2</v>
      </c>
      <c r="X150" s="231">
        <v>1</v>
      </c>
      <c r="Y150" s="232">
        <f>+V150+W150+X150</f>
        <v>4</v>
      </c>
      <c r="Z150" s="233"/>
      <c r="AA150" s="231" t="s">
        <v>3</v>
      </c>
      <c r="AB150" s="231"/>
      <c r="AC150" s="232"/>
    </row>
    <row r="151" spans="2:29" s="101" customFormat="1" ht="21.75" customHeight="1">
      <c r="B151" s="402" t="s">
        <v>92</v>
      </c>
      <c r="C151" s="336"/>
      <c r="D151" s="327"/>
      <c r="E151" s="395" t="s">
        <v>3</v>
      </c>
      <c r="F151" s="336"/>
      <c r="G151" s="327"/>
      <c r="H151" s="327"/>
      <c r="I151" s="386"/>
      <c r="J151" s="385" t="str">
        <f t="shared" si="39"/>
        <v> </v>
      </c>
      <c r="K151" s="384" t="str">
        <f t="shared" si="40"/>
        <v> </v>
      </c>
      <c r="L151" s="384" t="str">
        <f t="shared" si="41"/>
        <v> </v>
      </c>
      <c r="M151" s="383" t="str">
        <f t="shared" si="42"/>
        <v> </v>
      </c>
      <c r="N151" s="466"/>
      <c r="O151" s="250"/>
      <c r="P151" s="205"/>
      <c r="Q151" s="205"/>
      <c r="R151" s="205"/>
      <c r="S151" s="205"/>
      <c r="T151" s="205"/>
      <c r="U151" s="249"/>
      <c r="V151" s="233"/>
      <c r="W151" s="231"/>
      <c r="X151" s="231"/>
      <c r="Y151" s="232"/>
      <c r="Z151" s="233"/>
      <c r="AA151" s="231"/>
      <c r="AB151" s="231"/>
      <c r="AC151" s="232"/>
    </row>
    <row r="152" spans="2:29" s="101" customFormat="1" ht="105.75" customHeight="1">
      <c r="B152" s="418" t="s">
        <v>275</v>
      </c>
      <c r="C152" s="416" t="s">
        <v>3</v>
      </c>
      <c r="D152" s="415"/>
      <c r="E152" s="417"/>
      <c r="F152" s="385">
        <v>1</v>
      </c>
      <c r="G152" s="387">
        <v>2</v>
      </c>
      <c r="H152" s="387">
        <v>1</v>
      </c>
      <c r="I152" s="386">
        <f>F152+G152+H152</f>
        <v>4</v>
      </c>
      <c r="J152" s="385">
        <f t="shared" si="39"/>
      </c>
      <c r="K152" s="384" t="str">
        <f t="shared" si="40"/>
        <v>X</v>
      </c>
      <c r="L152" s="384" t="str">
        <f t="shared" si="41"/>
        <v> </v>
      </c>
      <c r="M152" s="383" t="str">
        <f t="shared" si="42"/>
        <v> </v>
      </c>
      <c r="N152" s="462" t="s">
        <v>596</v>
      </c>
      <c r="O152" s="250" t="s">
        <v>3</v>
      </c>
      <c r="P152" s="205"/>
      <c r="Q152" s="205" t="s">
        <v>3</v>
      </c>
      <c r="R152" s="205" t="s">
        <v>3</v>
      </c>
      <c r="S152" s="205" t="s">
        <v>3</v>
      </c>
      <c r="T152" s="205" t="s">
        <v>3</v>
      </c>
      <c r="U152" s="249"/>
      <c r="V152" s="233">
        <v>1</v>
      </c>
      <c r="W152" s="231">
        <v>2</v>
      </c>
      <c r="X152" s="231">
        <v>1</v>
      </c>
      <c r="Y152" s="232">
        <f>+V152+W152+X152</f>
        <v>4</v>
      </c>
      <c r="Z152" s="233"/>
      <c r="AA152" s="231" t="s">
        <v>3</v>
      </c>
      <c r="AB152" s="231"/>
      <c r="AC152" s="232"/>
    </row>
    <row r="153" spans="2:29" s="101" customFormat="1" ht="42" customHeight="1">
      <c r="B153" s="418" t="s">
        <v>34</v>
      </c>
      <c r="C153" s="416" t="s">
        <v>3</v>
      </c>
      <c r="D153" s="415"/>
      <c r="E153" s="417"/>
      <c r="F153" s="416">
        <v>1</v>
      </c>
      <c r="G153" s="415">
        <v>2</v>
      </c>
      <c r="H153" s="415">
        <v>2</v>
      </c>
      <c r="I153" s="386">
        <f>H153+G153+F153</f>
        <v>5</v>
      </c>
      <c r="J153" s="385">
        <f t="shared" si="39"/>
      </c>
      <c r="K153" s="384" t="str">
        <f t="shared" si="40"/>
        <v>X</v>
      </c>
      <c r="L153" s="384" t="str">
        <f t="shared" si="41"/>
        <v> </v>
      </c>
      <c r="M153" s="383" t="str">
        <f t="shared" si="42"/>
        <v> </v>
      </c>
      <c r="N153" s="464" t="s">
        <v>449</v>
      </c>
      <c r="O153" s="250" t="s">
        <v>3</v>
      </c>
      <c r="P153" s="205"/>
      <c r="Q153" s="205" t="s">
        <v>3</v>
      </c>
      <c r="R153" s="205"/>
      <c r="S153" s="205"/>
      <c r="T153" s="205"/>
      <c r="U153" s="249"/>
      <c r="V153" s="233">
        <v>1</v>
      </c>
      <c r="W153" s="231">
        <v>2</v>
      </c>
      <c r="X153" s="231">
        <v>1</v>
      </c>
      <c r="Y153" s="232">
        <f>+V153+W153+X153</f>
        <v>4</v>
      </c>
      <c r="Z153" s="233"/>
      <c r="AA153" s="231" t="s">
        <v>3</v>
      </c>
      <c r="AB153" s="231"/>
      <c r="AC153" s="232"/>
    </row>
    <row r="154" spans="2:29" s="101" customFormat="1" ht="46.5" customHeight="1">
      <c r="B154" s="418" t="s">
        <v>108</v>
      </c>
      <c r="C154" s="416" t="s">
        <v>3</v>
      </c>
      <c r="D154" s="415"/>
      <c r="E154" s="417"/>
      <c r="F154" s="416">
        <v>2</v>
      </c>
      <c r="G154" s="415">
        <v>2</v>
      </c>
      <c r="H154" s="415">
        <v>1</v>
      </c>
      <c r="I154" s="386">
        <f>H154+G154+F154</f>
        <v>5</v>
      </c>
      <c r="J154" s="385">
        <f t="shared" si="39"/>
      </c>
      <c r="K154" s="384" t="str">
        <f t="shared" si="40"/>
        <v>X</v>
      </c>
      <c r="L154" s="384" t="str">
        <f t="shared" si="41"/>
        <v> </v>
      </c>
      <c r="M154" s="383" t="str">
        <f t="shared" si="42"/>
        <v> </v>
      </c>
      <c r="N154" s="468" t="s">
        <v>373</v>
      </c>
      <c r="O154" s="250" t="s">
        <v>3</v>
      </c>
      <c r="P154" s="205"/>
      <c r="Q154" s="205" t="s">
        <v>3</v>
      </c>
      <c r="R154" s="205"/>
      <c r="S154" s="205"/>
      <c r="T154" s="205" t="s">
        <v>3</v>
      </c>
      <c r="U154" s="249"/>
      <c r="V154" s="233">
        <v>2</v>
      </c>
      <c r="W154" s="231">
        <v>1</v>
      </c>
      <c r="X154" s="231">
        <v>1</v>
      </c>
      <c r="Y154" s="232">
        <f>+V154+W154+X154</f>
        <v>4</v>
      </c>
      <c r="Z154" s="233"/>
      <c r="AA154" s="231" t="s">
        <v>3</v>
      </c>
      <c r="AB154" s="231"/>
      <c r="AC154" s="232"/>
    </row>
    <row r="155" spans="2:29" s="101" customFormat="1" ht="84" customHeight="1">
      <c r="B155" s="418" t="s">
        <v>109</v>
      </c>
      <c r="C155" s="416" t="s">
        <v>3</v>
      </c>
      <c r="D155" s="415"/>
      <c r="E155" s="417"/>
      <c r="F155" s="416">
        <v>1</v>
      </c>
      <c r="G155" s="415">
        <v>6</v>
      </c>
      <c r="H155" s="415">
        <v>2</v>
      </c>
      <c r="I155" s="386">
        <f>H155+G155+F155</f>
        <v>9</v>
      </c>
      <c r="J155" s="385">
        <f t="shared" si="39"/>
      </c>
      <c r="K155" s="384">
        <f t="shared" si="40"/>
      </c>
      <c r="L155" s="384">
        <f t="shared" si="41"/>
      </c>
      <c r="M155" s="383" t="str">
        <f t="shared" si="42"/>
        <v>X</v>
      </c>
      <c r="N155" s="464" t="s">
        <v>374</v>
      </c>
      <c r="O155" s="250" t="s">
        <v>3</v>
      </c>
      <c r="P155" s="205"/>
      <c r="Q155" s="205" t="s">
        <v>3</v>
      </c>
      <c r="R155" s="205"/>
      <c r="S155" s="205" t="s">
        <v>3</v>
      </c>
      <c r="T155" s="205" t="s">
        <v>3</v>
      </c>
      <c r="U155" s="249"/>
      <c r="V155" s="233">
        <v>1</v>
      </c>
      <c r="W155" s="231">
        <v>6</v>
      </c>
      <c r="X155" s="231">
        <v>1</v>
      </c>
      <c r="Y155" s="232">
        <f>+V155+W155+X155</f>
        <v>8</v>
      </c>
      <c r="Z155" s="233"/>
      <c r="AA155" s="231"/>
      <c r="AB155" s="231" t="s">
        <v>3</v>
      </c>
      <c r="AC155" s="232"/>
    </row>
    <row r="156" spans="2:29" s="101" customFormat="1" ht="78" customHeight="1" thickBot="1">
      <c r="B156" s="414" t="s">
        <v>110</v>
      </c>
      <c r="C156" s="337" t="s">
        <v>3</v>
      </c>
      <c r="D156" s="331"/>
      <c r="E156" s="372"/>
      <c r="F156" s="337">
        <v>2</v>
      </c>
      <c r="G156" s="331">
        <v>4</v>
      </c>
      <c r="H156" s="331">
        <v>1</v>
      </c>
      <c r="I156" s="340">
        <f>H156+G156+F156</f>
        <v>7</v>
      </c>
      <c r="J156" s="371">
        <f t="shared" si="39"/>
      </c>
      <c r="K156" s="370">
        <f t="shared" si="40"/>
      </c>
      <c r="L156" s="370" t="str">
        <f t="shared" si="41"/>
        <v>X</v>
      </c>
      <c r="M156" s="369" t="str">
        <f t="shared" si="42"/>
        <v> </v>
      </c>
      <c r="N156" s="366" t="s">
        <v>450</v>
      </c>
      <c r="O156" s="207" t="s">
        <v>3</v>
      </c>
      <c r="P156" s="165"/>
      <c r="Q156" s="165" t="s">
        <v>3</v>
      </c>
      <c r="R156" s="165"/>
      <c r="S156" s="165"/>
      <c r="T156" s="165"/>
      <c r="U156" s="284" t="s">
        <v>3</v>
      </c>
      <c r="V156" s="237">
        <v>1</v>
      </c>
      <c r="W156" s="235">
        <v>2</v>
      </c>
      <c r="X156" s="235">
        <v>1</v>
      </c>
      <c r="Y156" s="236">
        <f>SUM(V156:X156)</f>
        <v>4</v>
      </c>
      <c r="Z156" s="237"/>
      <c r="AA156" s="235" t="s">
        <v>3</v>
      </c>
      <c r="AB156" s="235"/>
      <c r="AC156" s="236"/>
    </row>
    <row r="157" spans="2:29" ht="21.75" customHeight="1" thickBot="1">
      <c r="B157" s="242"/>
      <c r="C157" s="242"/>
      <c r="D157" s="242"/>
      <c r="E157" s="242"/>
      <c r="F157" s="242"/>
      <c r="G157" s="242"/>
      <c r="H157" s="744" t="s">
        <v>22</v>
      </c>
      <c r="I157" s="745"/>
      <c r="J157" s="10"/>
      <c r="K157" s="11"/>
      <c r="L157" s="45"/>
      <c r="M157" s="12" t="s">
        <v>3</v>
      </c>
      <c r="N157" s="243"/>
      <c r="X157" s="773" t="s">
        <v>22</v>
      </c>
      <c r="Y157" s="775"/>
      <c r="Z157" s="368"/>
      <c r="AA157" s="350"/>
      <c r="AB157" s="367" t="s">
        <v>3</v>
      </c>
      <c r="AC157" s="352"/>
    </row>
    <row r="158" spans="2:14" ht="21.75" customHeight="1">
      <c r="B158" s="90"/>
      <c r="C158" s="90"/>
      <c r="D158" s="90"/>
      <c r="E158" s="90"/>
      <c r="F158" s="90"/>
      <c r="G158" s="90"/>
      <c r="H158" s="30"/>
      <c r="I158" s="30"/>
      <c r="J158" s="31"/>
      <c r="K158" s="31"/>
      <c r="L158" s="31"/>
      <c r="M158" s="31"/>
      <c r="N158" s="244"/>
    </row>
    <row r="159" spans="2:29" s="101" customFormat="1" ht="21.75" customHeight="1" thickBot="1">
      <c r="B159" s="108"/>
      <c r="C159" s="108"/>
      <c r="D159" s="108"/>
      <c r="E159" s="108"/>
      <c r="F159" s="108"/>
      <c r="G159" s="108"/>
      <c r="H159" s="110"/>
      <c r="I159" s="110"/>
      <c r="J159" s="105"/>
      <c r="K159" s="105"/>
      <c r="L159" s="105"/>
      <c r="M159" s="105"/>
      <c r="N159" s="348"/>
      <c r="O159" s="478"/>
      <c r="P159" s="478"/>
      <c r="Q159" s="478"/>
      <c r="R159" s="478"/>
      <c r="S159" s="478"/>
      <c r="T159" s="478"/>
      <c r="U159" s="478"/>
      <c r="V159" s="13"/>
      <c r="W159" s="13"/>
      <c r="X159" s="13"/>
      <c r="Y159" s="13"/>
      <c r="Z159" s="13"/>
      <c r="AA159" s="13"/>
      <c r="AB159" s="13"/>
      <c r="AC159" s="13"/>
    </row>
    <row r="160" spans="3:29" s="101" customFormat="1" ht="26.25" customHeight="1" thickBot="1">
      <c r="C160" s="103"/>
      <c r="D160" s="103"/>
      <c r="E160" s="103"/>
      <c r="F160" s="788" t="s">
        <v>14</v>
      </c>
      <c r="G160" s="789"/>
      <c r="H160" s="789"/>
      <c r="I160" s="790"/>
      <c r="J160" s="788" t="s">
        <v>15</v>
      </c>
      <c r="K160" s="789"/>
      <c r="L160" s="789"/>
      <c r="M160" s="790"/>
      <c r="O160" s="784" t="s">
        <v>168</v>
      </c>
      <c r="P160" s="785"/>
      <c r="Q160" s="785"/>
      <c r="R160" s="785"/>
      <c r="S160" s="785"/>
      <c r="T160" s="785"/>
      <c r="U160" s="785"/>
      <c r="V160" s="741" t="s">
        <v>262</v>
      </c>
      <c r="W160" s="742"/>
      <c r="X160" s="742"/>
      <c r="Y160" s="743"/>
      <c r="Z160" s="741" t="s">
        <v>15</v>
      </c>
      <c r="AA160" s="742"/>
      <c r="AB160" s="742"/>
      <c r="AC160" s="743"/>
    </row>
    <row r="161" spans="2:29" s="101" customFormat="1" ht="44.25" customHeight="1" thickBot="1">
      <c r="B161" s="111" t="s">
        <v>16</v>
      </c>
      <c r="C161" s="113" t="s">
        <v>13</v>
      </c>
      <c r="D161" s="115" t="s">
        <v>12</v>
      </c>
      <c r="E161" s="114" t="s">
        <v>11</v>
      </c>
      <c r="F161" s="113" t="s">
        <v>20</v>
      </c>
      <c r="G161" s="115" t="s">
        <v>10</v>
      </c>
      <c r="H161" s="112" t="s">
        <v>9</v>
      </c>
      <c r="I161" s="114" t="s">
        <v>19</v>
      </c>
      <c r="J161" s="113" t="s">
        <v>4</v>
      </c>
      <c r="K161" s="115" t="s">
        <v>5</v>
      </c>
      <c r="L161" s="115" t="s">
        <v>6</v>
      </c>
      <c r="M161" s="114" t="s">
        <v>7</v>
      </c>
      <c r="N161" s="111" t="s">
        <v>8</v>
      </c>
      <c r="O161" s="487" t="s">
        <v>205</v>
      </c>
      <c r="P161" s="488" t="s">
        <v>162</v>
      </c>
      <c r="Q161" s="488" t="s">
        <v>343</v>
      </c>
      <c r="R161" s="489" t="s">
        <v>164</v>
      </c>
      <c r="S161" s="489" t="s">
        <v>165</v>
      </c>
      <c r="T161" s="489" t="s">
        <v>166</v>
      </c>
      <c r="U161" s="488" t="s">
        <v>167</v>
      </c>
      <c r="V161" s="5" t="s">
        <v>20</v>
      </c>
      <c r="W161" s="6" t="s">
        <v>10</v>
      </c>
      <c r="X161" s="8" t="s">
        <v>9</v>
      </c>
      <c r="Y161" s="7" t="s">
        <v>19</v>
      </c>
      <c r="Z161" s="5" t="s">
        <v>4</v>
      </c>
      <c r="AA161" s="6" t="s">
        <v>5</v>
      </c>
      <c r="AB161" s="6" t="s">
        <v>6</v>
      </c>
      <c r="AC161" s="7" t="s">
        <v>7</v>
      </c>
    </row>
    <row r="162" spans="2:29" s="101" customFormat="1" ht="21.75" customHeight="1" thickBot="1">
      <c r="B162" s="779" t="s">
        <v>290</v>
      </c>
      <c r="C162" s="780"/>
      <c r="D162" s="780"/>
      <c r="E162" s="780"/>
      <c r="F162" s="780"/>
      <c r="G162" s="780"/>
      <c r="H162" s="780"/>
      <c r="I162" s="780"/>
      <c r="J162" s="780"/>
      <c r="K162" s="780"/>
      <c r="L162" s="780"/>
      <c r="M162" s="780"/>
      <c r="N162" s="780"/>
      <c r="O162" s="771"/>
      <c r="P162" s="771"/>
      <c r="Q162" s="771"/>
      <c r="R162" s="771"/>
      <c r="S162" s="771"/>
      <c r="T162" s="771"/>
      <c r="U162" s="771"/>
      <c r="V162" s="771"/>
      <c r="W162" s="771"/>
      <c r="X162" s="771"/>
      <c r="Y162" s="771"/>
      <c r="Z162" s="771"/>
      <c r="AA162" s="771"/>
      <c r="AB162" s="771"/>
      <c r="AC162" s="772"/>
    </row>
    <row r="163" spans="2:29" s="101" customFormat="1" ht="59.25" customHeight="1">
      <c r="B163" s="403" t="s">
        <v>41</v>
      </c>
      <c r="C163" s="385" t="s">
        <v>3</v>
      </c>
      <c r="D163" s="387"/>
      <c r="E163" s="388"/>
      <c r="F163" s="385">
        <v>1</v>
      </c>
      <c r="G163" s="387">
        <v>2</v>
      </c>
      <c r="H163" s="387">
        <v>1</v>
      </c>
      <c r="I163" s="386">
        <f>H163+G163+F163</f>
        <v>4</v>
      </c>
      <c r="J163" s="385">
        <f>IF($I163&gt;0,(IF($I163&lt;4,"X",""))," ")</f>
      </c>
      <c r="K163" s="384" t="str">
        <f>IF($I163&gt;3,(IF($I163&lt;6,"X",""))," ")</f>
        <v>X</v>
      </c>
      <c r="L163" s="384" t="str">
        <f>IF($I163&gt;5,(IF($I163&lt;8,"X",""))," ")</f>
        <v> </v>
      </c>
      <c r="M163" s="383" t="str">
        <f>IF($I163&gt;7,(IF($I163&lt;12,"X",""))," ")</f>
        <v> </v>
      </c>
      <c r="N163" s="462" t="s">
        <v>554</v>
      </c>
      <c r="O163" s="206" t="s">
        <v>3</v>
      </c>
      <c r="P163" s="162"/>
      <c r="Q163" s="162" t="s">
        <v>3</v>
      </c>
      <c r="R163" s="162"/>
      <c r="S163" s="162" t="s">
        <v>3</v>
      </c>
      <c r="T163" s="162" t="s">
        <v>3</v>
      </c>
      <c r="U163" s="324"/>
      <c r="V163" s="274">
        <v>1</v>
      </c>
      <c r="W163" s="272">
        <v>2</v>
      </c>
      <c r="X163" s="272">
        <v>1</v>
      </c>
      <c r="Y163" s="275">
        <f>SUM(V163:X163)</f>
        <v>4</v>
      </c>
      <c r="Z163" s="274"/>
      <c r="AA163" s="272" t="s">
        <v>3</v>
      </c>
      <c r="AB163" s="272"/>
      <c r="AC163" s="275"/>
    </row>
    <row r="164" spans="2:29" s="101" customFormat="1" ht="59.25" customHeight="1">
      <c r="B164" s="403" t="s">
        <v>328</v>
      </c>
      <c r="C164" s="385" t="s">
        <v>3</v>
      </c>
      <c r="D164" s="387"/>
      <c r="E164" s="388"/>
      <c r="F164" s="385">
        <v>2</v>
      </c>
      <c r="G164" s="387">
        <v>2</v>
      </c>
      <c r="H164" s="387">
        <v>1</v>
      </c>
      <c r="I164" s="386">
        <f>H164+G164+F164</f>
        <v>5</v>
      </c>
      <c r="J164" s="385">
        <f>IF($I164&gt;0,(IF($I164&lt;4,"X",""))," ")</f>
      </c>
      <c r="K164" s="384" t="s">
        <v>3</v>
      </c>
      <c r="L164" s="384"/>
      <c r="M164" s="383" t="str">
        <f>IF($I164&gt;7,(IF($I164&lt;12,"X",""))," ")</f>
        <v> </v>
      </c>
      <c r="N164" s="462" t="s">
        <v>375</v>
      </c>
      <c r="O164" s="250" t="s">
        <v>3</v>
      </c>
      <c r="P164" s="205"/>
      <c r="Q164" s="205" t="s">
        <v>3</v>
      </c>
      <c r="R164" s="205"/>
      <c r="S164" s="205"/>
      <c r="T164" s="205" t="s">
        <v>3</v>
      </c>
      <c r="U164" s="249"/>
      <c r="V164" s="233">
        <v>1</v>
      </c>
      <c r="W164" s="231">
        <v>2</v>
      </c>
      <c r="X164" s="231">
        <v>1</v>
      </c>
      <c r="Y164" s="232">
        <f>SUM(V164:X164)</f>
        <v>4</v>
      </c>
      <c r="Z164" s="233"/>
      <c r="AA164" s="231" t="s">
        <v>3</v>
      </c>
      <c r="AB164" s="231"/>
      <c r="AC164" s="232"/>
    </row>
    <row r="165" spans="2:29" s="101" customFormat="1" ht="59.25" customHeight="1">
      <c r="B165" s="403" t="s">
        <v>225</v>
      </c>
      <c r="C165" s="385" t="s">
        <v>3</v>
      </c>
      <c r="D165" s="387"/>
      <c r="E165" s="388"/>
      <c r="F165" s="385">
        <v>2</v>
      </c>
      <c r="G165" s="387">
        <v>4</v>
      </c>
      <c r="H165" s="387">
        <v>1</v>
      </c>
      <c r="I165" s="386">
        <f>H165+G165+F165</f>
        <v>7</v>
      </c>
      <c r="J165" s="385">
        <f>IF($I165&gt;0,(IF($I165&lt;4,"X",""))," ")</f>
      </c>
      <c r="K165" s="384">
        <f>IF($I165&gt;3,(IF($I165&lt;6,"X",""))," ")</f>
      </c>
      <c r="L165" s="384" t="str">
        <f>IF($I165&gt;5,(IF($I165&lt;8,"X",""))," ")</f>
        <v>X</v>
      </c>
      <c r="M165" s="383" t="str">
        <f>IF($I165&gt;7,(IF($I165&lt;12,"X",""))," ")</f>
        <v> </v>
      </c>
      <c r="N165" s="462" t="s">
        <v>555</v>
      </c>
      <c r="O165" s="250" t="s">
        <v>3</v>
      </c>
      <c r="P165" s="205"/>
      <c r="Q165" s="205" t="s">
        <v>3</v>
      </c>
      <c r="R165" s="205"/>
      <c r="S165" s="205" t="s">
        <v>3</v>
      </c>
      <c r="T165" s="205" t="s">
        <v>350</v>
      </c>
      <c r="U165" s="249"/>
      <c r="V165" s="233">
        <v>2</v>
      </c>
      <c r="W165" s="231">
        <v>1</v>
      </c>
      <c r="X165" s="231">
        <v>1</v>
      </c>
      <c r="Y165" s="232">
        <f>SUM(V165:X165)</f>
        <v>4</v>
      </c>
      <c r="Z165" s="233"/>
      <c r="AA165" s="231" t="s">
        <v>3</v>
      </c>
      <c r="AB165" s="231"/>
      <c r="AC165" s="232"/>
    </row>
    <row r="166" spans="2:29" s="101" customFormat="1" ht="21.75" customHeight="1" thickBot="1">
      <c r="B166" s="108"/>
      <c r="C166" s="108"/>
      <c r="D166" s="108"/>
      <c r="E166" s="108"/>
      <c r="F166" s="108"/>
      <c r="G166" s="108"/>
      <c r="H166" s="773" t="s">
        <v>22</v>
      </c>
      <c r="I166" s="775"/>
      <c r="J166" s="368"/>
      <c r="K166" s="350"/>
      <c r="L166" s="367" t="s">
        <v>3</v>
      </c>
      <c r="M166" s="352"/>
      <c r="N166" s="348"/>
      <c r="O166" s="478"/>
      <c r="P166" s="478"/>
      <c r="Q166" s="478"/>
      <c r="R166" s="478"/>
      <c r="S166" s="478"/>
      <c r="T166" s="478"/>
      <c r="U166" s="478"/>
      <c r="V166" s="13"/>
      <c r="W166" s="13"/>
      <c r="X166" s="773" t="s">
        <v>22</v>
      </c>
      <c r="Y166" s="775"/>
      <c r="Z166" s="368"/>
      <c r="AA166" s="350" t="s">
        <v>3</v>
      </c>
      <c r="AB166" s="367"/>
      <c r="AC166" s="352"/>
    </row>
    <row r="167" spans="2:29" s="101" customFormat="1" ht="21.75" customHeight="1" thickBot="1">
      <c r="B167" s="108"/>
      <c r="C167" s="108"/>
      <c r="D167" s="108"/>
      <c r="E167" s="108"/>
      <c r="F167" s="108"/>
      <c r="G167" s="108"/>
      <c r="H167" s="110"/>
      <c r="I167" s="110"/>
      <c r="J167" s="105"/>
      <c r="K167" s="105"/>
      <c r="L167" s="105"/>
      <c r="M167" s="105"/>
      <c r="N167" s="348"/>
      <c r="O167" s="478"/>
      <c r="P167" s="478"/>
      <c r="Q167" s="478"/>
      <c r="R167" s="478"/>
      <c r="S167" s="478"/>
      <c r="T167" s="478"/>
      <c r="U167" s="478"/>
      <c r="V167" s="13"/>
      <c r="W167" s="13"/>
      <c r="X167" s="13"/>
      <c r="Y167" s="13"/>
      <c r="Z167" s="13"/>
      <c r="AA167" s="13"/>
      <c r="AB167" s="13"/>
      <c r="AC167" s="13"/>
    </row>
    <row r="168" spans="2:29" ht="21.75" customHeight="1" thickBot="1">
      <c r="B168" s="90"/>
      <c r="C168" s="90"/>
      <c r="D168" s="90"/>
      <c r="E168" s="90"/>
      <c r="F168" s="741" t="s">
        <v>14</v>
      </c>
      <c r="G168" s="742"/>
      <c r="H168" s="742"/>
      <c r="I168" s="743"/>
      <c r="J168" s="741" t="s">
        <v>15</v>
      </c>
      <c r="K168" s="742"/>
      <c r="L168" s="742"/>
      <c r="M168" s="743"/>
      <c r="N168" s="244"/>
      <c r="O168" s="784" t="s">
        <v>168</v>
      </c>
      <c r="P168" s="785"/>
      <c r="Q168" s="785"/>
      <c r="R168" s="785"/>
      <c r="S168" s="785"/>
      <c r="T168" s="785"/>
      <c r="U168" s="785"/>
      <c r="V168" s="741" t="s">
        <v>262</v>
      </c>
      <c r="W168" s="742"/>
      <c r="X168" s="742"/>
      <c r="Y168" s="743"/>
      <c r="Z168" s="741" t="s">
        <v>15</v>
      </c>
      <c r="AA168" s="742"/>
      <c r="AB168" s="742"/>
      <c r="AC168" s="743"/>
    </row>
    <row r="169" spans="2:29" ht="21.75" customHeight="1" thickBot="1">
      <c r="B169" s="9" t="s">
        <v>16</v>
      </c>
      <c r="C169" s="5" t="s">
        <v>13</v>
      </c>
      <c r="D169" s="6" t="s">
        <v>12</v>
      </c>
      <c r="E169" s="7" t="s">
        <v>11</v>
      </c>
      <c r="F169" s="5" t="s">
        <v>20</v>
      </c>
      <c r="G169" s="6" t="s">
        <v>10</v>
      </c>
      <c r="H169" s="8" t="s">
        <v>9</v>
      </c>
      <c r="I169" s="7" t="s">
        <v>19</v>
      </c>
      <c r="J169" s="5" t="s">
        <v>4</v>
      </c>
      <c r="K169" s="6" t="s">
        <v>5</v>
      </c>
      <c r="L169" s="6" t="s">
        <v>6</v>
      </c>
      <c r="M169" s="7" t="s">
        <v>7</v>
      </c>
      <c r="N169" s="9" t="s">
        <v>8</v>
      </c>
      <c r="O169" s="487" t="s">
        <v>205</v>
      </c>
      <c r="P169" s="488" t="s">
        <v>162</v>
      </c>
      <c r="Q169" s="488" t="s">
        <v>343</v>
      </c>
      <c r="R169" s="489" t="s">
        <v>164</v>
      </c>
      <c r="S169" s="489" t="s">
        <v>165</v>
      </c>
      <c r="T169" s="489" t="s">
        <v>166</v>
      </c>
      <c r="U169" s="488" t="s">
        <v>167</v>
      </c>
      <c r="V169" s="5" t="s">
        <v>20</v>
      </c>
      <c r="W169" s="6" t="s">
        <v>10</v>
      </c>
      <c r="X169" s="8" t="s">
        <v>9</v>
      </c>
      <c r="Y169" s="7" t="s">
        <v>19</v>
      </c>
      <c r="Z169" s="5" t="s">
        <v>4</v>
      </c>
      <c r="AA169" s="6" t="s">
        <v>5</v>
      </c>
      <c r="AB169" s="6" t="s">
        <v>6</v>
      </c>
      <c r="AC169" s="7" t="s">
        <v>7</v>
      </c>
    </row>
    <row r="170" spans="2:29" s="101" customFormat="1" ht="21.75" customHeight="1" thickBot="1">
      <c r="B170" s="779" t="s">
        <v>257</v>
      </c>
      <c r="C170" s="780"/>
      <c r="D170" s="780"/>
      <c r="E170" s="780"/>
      <c r="F170" s="780"/>
      <c r="G170" s="780"/>
      <c r="H170" s="780"/>
      <c r="I170" s="780"/>
      <c r="J170" s="780"/>
      <c r="K170" s="780"/>
      <c r="L170" s="780"/>
      <c r="M170" s="780"/>
      <c r="N170" s="780"/>
      <c r="O170" s="771"/>
      <c r="P170" s="771"/>
      <c r="Q170" s="771"/>
      <c r="R170" s="771"/>
      <c r="S170" s="771"/>
      <c r="T170" s="771"/>
      <c r="U170" s="771"/>
      <c r="V170" s="771"/>
      <c r="W170" s="771"/>
      <c r="X170" s="771"/>
      <c r="Y170" s="771"/>
      <c r="Z170" s="771"/>
      <c r="AA170" s="771"/>
      <c r="AB170" s="771"/>
      <c r="AC170" s="772"/>
    </row>
    <row r="171" spans="2:29" s="101" customFormat="1" ht="41.25" customHeight="1">
      <c r="B171" s="403" t="s">
        <v>43</v>
      </c>
      <c r="C171" s="385" t="s">
        <v>3</v>
      </c>
      <c r="D171" s="387"/>
      <c r="E171" s="388"/>
      <c r="F171" s="385">
        <v>1</v>
      </c>
      <c r="G171" s="387">
        <v>4</v>
      </c>
      <c r="H171" s="387">
        <v>2</v>
      </c>
      <c r="I171" s="386">
        <f>H171+G171+F171</f>
        <v>7</v>
      </c>
      <c r="J171" s="385">
        <f>IF($I171&gt;0,(IF($I171&lt;4,"X",""))," ")</f>
      </c>
      <c r="K171" s="384">
        <f>IF($I171&gt;3,(IF($I171&lt;6,"X",""))," ")</f>
      </c>
      <c r="L171" s="384" t="str">
        <f>IF($I171&gt;5,(IF($I171&lt;8,"X",""))," ")</f>
        <v>X</v>
      </c>
      <c r="M171" s="383" t="str">
        <f>IF($I171&gt;7,(IF($I171&lt;12,"X",""))," ")</f>
        <v> </v>
      </c>
      <c r="N171" s="462" t="s">
        <v>102</v>
      </c>
      <c r="O171" s="206" t="s">
        <v>3</v>
      </c>
      <c r="P171" s="162"/>
      <c r="Q171" s="162" t="s">
        <v>3</v>
      </c>
      <c r="R171" s="162"/>
      <c r="S171" s="162"/>
      <c r="T171" s="162" t="s">
        <v>3</v>
      </c>
      <c r="U171" s="324" t="s">
        <v>3</v>
      </c>
      <c r="V171" s="274">
        <v>1</v>
      </c>
      <c r="W171" s="272">
        <v>2</v>
      </c>
      <c r="X171" s="272">
        <v>1</v>
      </c>
      <c r="Y171" s="275">
        <f>SUM(V171:X171)</f>
        <v>4</v>
      </c>
      <c r="Z171" s="274"/>
      <c r="AA171" s="272" t="s">
        <v>3</v>
      </c>
      <c r="AB171" s="272"/>
      <c r="AC171" s="275"/>
    </row>
    <row r="172" spans="2:29" s="101" customFormat="1" ht="87.75" customHeight="1" thickBot="1">
      <c r="B172" s="413" t="s">
        <v>497</v>
      </c>
      <c r="C172" s="371" t="s">
        <v>3</v>
      </c>
      <c r="D172" s="357"/>
      <c r="E172" s="412"/>
      <c r="F172" s="371">
        <v>1</v>
      </c>
      <c r="G172" s="357">
        <v>4</v>
      </c>
      <c r="H172" s="357">
        <v>1</v>
      </c>
      <c r="I172" s="411">
        <f>H172+G172+F172</f>
        <v>6</v>
      </c>
      <c r="J172" s="371">
        <f>IF($I172&gt;0,(IF($I172&lt;4,"X",""))," ")</f>
      </c>
      <c r="K172" s="370">
        <f>IF($I172&gt;3,(IF($I172&lt;6,"X",""))," ")</f>
      </c>
      <c r="L172" s="370" t="str">
        <f>IF($I172&gt;5,(IF($I172&lt;8,"X",""))," ")</f>
        <v>X</v>
      </c>
      <c r="M172" s="369" t="str">
        <f>IF($I172&gt;7,(IF($I172&lt;12,"X",""))," ")</f>
        <v> </v>
      </c>
      <c r="N172" s="469" t="s">
        <v>515</v>
      </c>
      <c r="O172" s="207" t="s">
        <v>3</v>
      </c>
      <c r="P172" s="165"/>
      <c r="Q172" s="165"/>
      <c r="R172" s="165"/>
      <c r="S172" s="165" t="s">
        <v>3</v>
      </c>
      <c r="T172" s="165" t="s">
        <v>3</v>
      </c>
      <c r="U172" s="284"/>
      <c r="V172" s="237">
        <v>1</v>
      </c>
      <c r="W172" s="235">
        <v>2</v>
      </c>
      <c r="X172" s="235">
        <v>1</v>
      </c>
      <c r="Y172" s="236">
        <f>SUM(V172:X172)</f>
        <v>4</v>
      </c>
      <c r="Z172" s="237"/>
      <c r="AA172" s="235" t="s">
        <v>3</v>
      </c>
      <c r="AB172" s="235"/>
      <c r="AC172" s="236"/>
    </row>
    <row r="173" spans="2:29" ht="21.75" customHeight="1" thickBot="1">
      <c r="B173" s="242"/>
      <c r="C173" s="242"/>
      <c r="D173" s="242"/>
      <c r="E173" s="242"/>
      <c r="F173" s="242"/>
      <c r="G173" s="242"/>
      <c r="H173" s="744" t="s">
        <v>22</v>
      </c>
      <c r="I173" s="745"/>
      <c r="J173" s="10"/>
      <c r="K173" s="11"/>
      <c r="L173" s="45" t="s">
        <v>3</v>
      </c>
      <c r="M173" s="12"/>
      <c r="N173" s="243"/>
      <c r="X173" s="773" t="s">
        <v>22</v>
      </c>
      <c r="Y173" s="774"/>
      <c r="Z173" s="574"/>
      <c r="AA173" s="575" t="s">
        <v>3</v>
      </c>
      <c r="AB173" s="367"/>
      <c r="AC173" s="352"/>
    </row>
    <row r="174" spans="2:14" ht="21.75" customHeight="1" thickBot="1">
      <c r="B174" s="90"/>
      <c r="C174" s="90"/>
      <c r="D174" s="90"/>
      <c r="E174" s="90"/>
      <c r="F174" s="90"/>
      <c r="G174" s="90"/>
      <c r="H174" s="30"/>
      <c r="I174" s="30"/>
      <c r="J174" s="31"/>
      <c r="K174" s="31"/>
      <c r="L174" s="31"/>
      <c r="M174" s="31"/>
      <c r="N174" s="244"/>
    </row>
    <row r="175" spans="2:29" ht="21.75" customHeight="1" thickBot="1">
      <c r="B175" s="90"/>
      <c r="C175" s="90"/>
      <c r="D175" s="90"/>
      <c r="E175" s="90"/>
      <c r="F175" s="741" t="s">
        <v>14</v>
      </c>
      <c r="G175" s="742"/>
      <c r="H175" s="742"/>
      <c r="I175" s="743"/>
      <c r="J175" s="741" t="s">
        <v>15</v>
      </c>
      <c r="K175" s="742"/>
      <c r="L175" s="742"/>
      <c r="M175" s="743"/>
      <c r="N175" s="244"/>
      <c r="O175" s="784" t="s">
        <v>168</v>
      </c>
      <c r="P175" s="785"/>
      <c r="Q175" s="785"/>
      <c r="R175" s="785"/>
      <c r="S175" s="785"/>
      <c r="T175" s="785"/>
      <c r="U175" s="785"/>
      <c r="V175" s="741" t="s">
        <v>262</v>
      </c>
      <c r="W175" s="742"/>
      <c r="X175" s="742"/>
      <c r="Y175" s="743"/>
      <c r="Z175" s="741" t="s">
        <v>15</v>
      </c>
      <c r="AA175" s="742"/>
      <c r="AB175" s="742"/>
      <c r="AC175" s="743"/>
    </row>
    <row r="176" spans="2:29" ht="21.75" customHeight="1" thickBot="1">
      <c r="B176" s="9" t="s">
        <v>16</v>
      </c>
      <c r="C176" s="5" t="s">
        <v>13</v>
      </c>
      <c r="D176" s="6" t="s">
        <v>12</v>
      </c>
      <c r="E176" s="7" t="s">
        <v>11</v>
      </c>
      <c r="F176" s="5" t="s">
        <v>20</v>
      </c>
      <c r="G176" s="6" t="s">
        <v>10</v>
      </c>
      <c r="H176" s="8" t="s">
        <v>9</v>
      </c>
      <c r="I176" s="7" t="s">
        <v>19</v>
      </c>
      <c r="J176" s="5" t="s">
        <v>4</v>
      </c>
      <c r="K176" s="6" t="s">
        <v>5</v>
      </c>
      <c r="L176" s="6" t="s">
        <v>6</v>
      </c>
      <c r="M176" s="7" t="s">
        <v>7</v>
      </c>
      <c r="N176" s="9" t="s">
        <v>8</v>
      </c>
      <c r="O176" s="487" t="s">
        <v>205</v>
      </c>
      <c r="P176" s="488" t="s">
        <v>162</v>
      </c>
      <c r="Q176" s="488" t="s">
        <v>343</v>
      </c>
      <c r="R176" s="489" t="s">
        <v>164</v>
      </c>
      <c r="S176" s="489" t="s">
        <v>165</v>
      </c>
      <c r="T176" s="489" t="s">
        <v>166</v>
      </c>
      <c r="U176" s="488" t="s">
        <v>167</v>
      </c>
      <c r="V176" s="5" t="s">
        <v>20</v>
      </c>
      <c r="W176" s="6" t="s">
        <v>10</v>
      </c>
      <c r="X176" s="8" t="s">
        <v>9</v>
      </c>
      <c r="Y176" s="7" t="s">
        <v>19</v>
      </c>
      <c r="Z176" s="5" t="s">
        <v>4</v>
      </c>
      <c r="AA176" s="6" t="s">
        <v>5</v>
      </c>
      <c r="AB176" s="6" t="s">
        <v>6</v>
      </c>
      <c r="AC176" s="7" t="s">
        <v>7</v>
      </c>
    </row>
    <row r="177" spans="2:29" s="101" customFormat="1" ht="21.75" customHeight="1" thickBot="1">
      <c r="B177" s="779" t="s">
        <v>258</v>
      </c>
      <c r="C177" s="780"/>
      <c r="D177" s="780"/>
      <c r="E177" s="780"/>
      <c r="F177" s="780"/>
      <c r="G177" s="780"/>
      <c r="H177" s="780"/>
      <c r="I177" s="780"/>
      <c r="J177" s="780"/>
      <c r="K177" s="780"/>
      <c r="L177" s="780"/>
      <c r="M177" s="780"/>
      <c r="N177" s="780"/>
      <c r="O177" s="771"/>
      <c r="P177" s="771"/>
      <c r="Q177" s="771"/>
      <c r="R177" s="771"/>
      <c r="S177" s="771"/>
      <c r="T177" s="771"/>
      <c r="U177" s="771"/>
      <c r="V177" s="771"/>
      <c r="W177" s="771"/>
      <c r="X177" s="771"/>
      <c r="Y177" s="771"/>
      <c r="Z177" s="771"/>
      <c r="AA177" s="771"/>
      <c r="AB177" s="771"/>
      <c r="AC177" s="772"/>
    </row>
    <row r="178" spans="2:29" s="101" customFormat="1" ht="21.75" customHeight="1">
      <c r="B178" s="381" t="s">
        <v>45</v>
      </c>
      <c r="C178" s="385"/>
      <c r="D178" s="387"/>
      <c r="E178" s="388" t="s">
        <v>3</v>
      </c>
      <c r="F178" s="385"/>
      <c r="G178" s="387"/>
      <c r="H178" s="387"/>
      <c r="I178" s="386"/>
      <c r="J178" s="385" t="str">
        <f>IF($I178&gt;0,(IF($I178&lt;4,"X",""))," ")</f>
        <v> </v>
      </c>
      <c r="K178" s="384" t="str">
        <f>IF($I178&gt;3,(IF($I178&lt;6,"X",""))," ")</f>
        <v> </v>
      </c>
      <c r="L178" s="384" t="str">
        <f>IF($I178&gt;5,(IF($I178&lt;8,"X",""))," ")</f>
        <v> </v>
      </c>
      <c r="M178" s="383" t="str">
        <f>IF($I178&gt;7,(IF($I178&lt;12,"X",""))," ")</f>
        <v> </v>
      </c>
      <c r="N178" s="467"/>
      <c r="O178" s="206"/>
      <c r="P178" s="162"/>
      <c r="Q178" s="162"/>
      <c r="R178" s="162"/>
      <c r="S178" s="162"/>
      <c r="T178" s="162"/>
      <c r="U178" s="324"/>
      <c r="V178" s="274"/>
      <c r="W178" s="272"/>
      <c r="X178" s="272"/>
      <c r="Y178" s="275"/>
      <c r="Z178" s="274"/>
      <c r="AA178" s="272"/>
      <c r="AB178" s="272"/>
      <c r="AC178" s="275"/>
    </row>
    <row r="179" spans="1:29" s="404" customFormat="1" ht="74.25" customHeight="1" thickBot="1">
      <c r="A179" s="410"/>
      <c r="B179" s="405" t="s">
        <v>377</v>
      </c>
      <c r="C179" s="408" t="s">
        <v>3</v>
      </c>
      <c r="D179" s="358"/>
      <c r="E179" s="409"/>
      <c r="F179" s="408">
        <v>1</v>
      </c>
      <c r="G179" s="358">
        <v>4</v>
      </c>
      <c r="H179" s="358">
        <v>2</v>
      </c>
      <c r="I179" s="409">
        <f>H179+G179+F179</f>
        <v>7</v>
      </c>
      <c r="J179" s="408">
        <f>IF($I179&gt;0,(IF($I179&lt;4,"X",""))," ")</f>
      </c>
      <c r="K179" s="407">
        <f>IF($I179&gt;3,(IF($I179&lt;6,"X",""))," ")</f>
      </c>
      <c r="L179" s="407" t="str">
        <f>IF($I179&gt;5,(IF($I179&lt;8,"X",""))," ")</f>
        <v>X</v>
      </c>
      <c r="M179" s="406" t="str">
        <f>IF($I179&gt;7,(IF($I179&lt;12,"X",""))," ")</f>
        <v> </v>
      </c>
      <c r="N179" s="470" t="s">
        <v>378</v>
      </c>
      <c r="O179" s="207" t="s">
        <v>3</v>
      </c>
      <c r="P179" s="165"/>
      <c r="Q179" s="165" t="s">
        <v>3</v>
      </c>
      <c r="R179" s="165"/>
      <c r="S179" s="165"/>
      <c r="T179" s="165"/>
      <c r="U179" s="284"/>
      <c r="V179" s="237">
        <v>1</v>
      </c>
      <c r="W179" s="235">
        <v>4</v>
      </c>
      <c r="X179" s="235">
        <v>1</v>
      </c>
      <c r="Y179" s="236">
        <f>SUM(V179:X179)</f>
        <v>6</v>
      </c>
      <c r="Z179" s="237"/>
      <c r="AA179" s="235"/>
      <c r="AB179" s="235" t="s">
        <v>3</v>
      </c>
      <c r="AC179" s="236"/>
    </row>
    <row r="180" spans="2:29" ht="21.75" customHeight="1" thickBot="1">
      <c r="B180" s="242"/>
      <c r="C180" s="242"/>
      <c r="D180" s="242"/>
      <c r="E180" s="242"/>
      <c r="F180" s="242"/>
      <c r="G180" s="242"/>
      <c r="H180" s="744" t="s">
        <v>22</v>
      </c>
      <c r="I180" s="745"/>
      <c r="J180" s="10"/>
      <c r="K180" s="11"/>
      <c r="L180" s="45" t="s">
        <v>3</v>
      </c>
      <c r="M180" s="12"/>
      <c r="N180" s="243"/>
      <c r="X180" s="773" t="s">
        <v>22</v>
      </c>
      <c r="Y180" s="774"/>
      <c r="Z180" s="574"/>
      <c r="AA180" s="575"/>
      <c r="AB180" s="367" t="s">
        <v>3</v>
      </c>
      <c r="AC180" s="352"/>
    </row>
    <row r="181" spans="2:14" ht="21.75" customHeight="1" thickBot="1">
      <c r="B181" s="90"/>
      <c r="C181" s="90"/>
      <c r="D181" s="90"/>
      <c r="E181" s="90"/>
      <c r="F181" s="90"/>
      <c r="G181" s="90"/>
      <c r="H181" s="30"/>
      <c r="I181" s="30"/>
      <c r="J181" s="31"/>
      <c r="K181" s="31"/>
      <c r="L181" s="31"/>
      <c r="M181" s="31"/>
      <c r="N181" s="244"/>
    </row>
    <row r="182" spans="2:29" ht="21.75" customHeight="1" thickBot="1">
      <c r="B182" s="90"/>
      <c r="C182" s="90"/>
      <c r="D182" s="90"/>
      <c r="E182" s="90"/>
      <c r="F182" s="741" t="s">
        <v>14</v>
      </c>
      <c r="G182" s="742"/>
      <c r="H182" s="742"/>
      <c r="I182" s="743"/>
      <c r="J182" s="741" t="s">
        <v>15</v>
      </c>
      <c r="K182" s="742"/>
      <c r="L182" s="742"/>
      <c r="M182" s="743"/>
      <c r="N182" s="244"/>
      <c r="O182" s="784" t="s">
        <v>168</v>
      </c>
      <c r="P182" s="785"/>
      <c r="Q182" s="785"/>
      <c r="R182" s="785"/>
      <c r="S182" s="785"/>
      <c r="T182" s="785"/>
      <c r="U182" s="785"/>
      <c r="V182" s="741" t="s">
        <v>262</v>
      </c>
      <c r="W182" s="742"/>
      <c r="X182" s="742"/>
      <c r="Y182" s="743"/>
      <c r="Z182" s="741" t="s">
        <v>15</v>
      </c>
      <c r="AA182" s="742"/>
      <c r="AB182" s="742"/>
      <c r="AC182" s="743"/>
    </row>
    <row r="183" spans="2:29" ht="21.75" customHeight="1" thickBot="1">
      <c r="B183" s="9" t="s">
        <v>16</v>
      </c>
      <c r="C183" s="5" t="s">
        <v>13</v>
      </c>
      <c r="D183" s="6" t="s">
        <v>12</v>
      </c>
      <c r="E183" s="7" t="s">
        <v>11</v>
      </c>
      <c r="F183" s="5" t="s">
        <v>20</v>
      </c>
      <c r="G183" s="6" t="s">
        <v>10</v>
      </c>
      <c r="H183" s="8" t="s">
        <v>9</v>
      </c>
      <c r="I183" s="7" t="s">
        <v>19</v>
      </c>
      <c r="J183" s="5" t="s">
        <v>4</v>
      </c>
      <c r="K183" s="6" t="s">
        <v>5</v>
      </c>
      <c r="L183" s="6" t="s">
        <v>6</v>
      </c>
      <c r="M183" s="7" t="s">
        <v>7</v>
      </c>
      <c r="N183" s="9" t="s">
        <v>8</v>
      </c>
      <c r="O183" s="487" t="s">
        <v>205</v>
      </c>
      <c r="P183" s="488" t="s">
        <v>162</v>
      </c>
      <c r="Q183" s="488" t="s">
        <v>343</v>
      </c>
      <c r="R183" s="489" t="s">
        <v>164</v>
      </c>
      <c r="S183" s="489" t="s">
        <v>165</v>
      </c>
      <c r="T183" s="489" t="s">
        <v>166</v>
      </c>
      <c r="U183" s="488" t="s">
        <v>167</v>
      </c>
      <c r="V183" s="5" t="s">
        <v>20</v>
      </c>
      <c r="W183" s="6" t="s">
        <v>10</v>
      </c>
      <c r="X183" s="8" t="s">
        <v>9</v>
      </c>
      <c r="Y183" s="7" t="s">
        <v>19</v>
      </c>
      <c r="Z183" s="5" t="s">
        <v>4</v>
      </c>
      <c r="AA183" s="6" t="s">
        <v>5</v>
      </c>
      <c r="AB183" s="6" t="s">
        <v>6</v>
      </c>
      <c r="AC183" s="7" t="s">
        <v>7</v>
      </c>
    </row>
    <row r="184" spans="2:29" s="101" customFormat="1" ht="21.75" customHeight="1" thickBot="1">
      <c r="B184" s="779" t="s">
        <v>291</v>
      </c>
      <c r="C184" s="780"/>
      <c r="D184" s="780"/>
      <c r="E184" s="780"/>
      <c r="F184" s="780"/>
      <c r="G184" s="780"/>
      <c r="H184" s="780"/>
      <c r="I184" s="780"/>
      <c r="J184" s="780"/>
      <c r="K184" s="780"/>
      <c r="L184" s="780"/>
      <c r="M184" s="780"/>
      <c r="N184" s="780"/>
      <c r="O184" s="771"/>
      <c r="P184" s="771"/>
      <c r="Q184" s="771"/>
      <c r="R184" s="771"/>
      <c r="S184" s="771"/>
      <c r="T184" s="771"/>
      <c r="U184" s="771"/>
      <c r="V184" s="771"/>
      <c r="W184" s="771"/>
      <c r="X184" s="771"/>
      <c r="Y184" s="771"/>
      <c r="Z184" s="771"/>
      <c r="AA184" s="771"/>
      <c r="AB184" s="771"/>
      <c r="AC184" s="772"/>
    </row>
    <row r="185" spans="2:29" s="101" customFormat="1" ht="94.5" customHeight="1">
      <c r="B185" s="403" t="s">
        <v>47</v>
      </c>
      <c r="C185" s="385" t="s">
        <v>3</v>
      </c>
      <c r="D185" s="387"/>
      <c r="E185" s="388"/>
      <c r="F185" s="385">
        <v>2</v>
      </c>
      <c r="G185" s="387">
        <v>2</v>
      </c>
      <c r="H185" s="387">
        <v>1</v>
      </c>
      <c r="I185" s="386">
        <f aca="true" t="shared" si="43" ref="I185:I190">H185+G185+F185</f>
        <v>5</v>
      </c>
      <c r="J185" s="385">
        <f>IF($I185&gt;0,(IF($I185&lt;4,"X",""))," ")</f>
      </c>
      <c r="K185" s="384" t="str">
        <f aca="true" t="shared" si="44" ref="K185:K190">IF($I185&gt;3,(IF($I185&lt;6,"X",""))," ")</f>
        <v>X</v>
      </c>
      <c r="L185" s="384" t="str">
        <f aca="true" t="shared" si="45" ref="L185:L190">IF($I185&gt;5,(IF($I185&lt;8,"X",""))," ")</f>
        <v> </v>
      </c>
      <c r="M185" s="383" t="str">
        <f aca="true" t="shared" si="46" ref="M185:M190">IF($I185&gt;7,(IF($I185&lt;12,"X",""))," ")</f>
        <v> </v>
      </c>
      <c r="N185" s="462" t="s">
        <v>379</v>
      </c>
      <c r="O185" s="206" t="s">
        <v>3</v>
      </c>
      <c r="P185" s="162"/>
      <c r="Q185" s="162" t="s">
        <v>3</v>
      </c>
      <c r="R185" s="162"/>
      <c r="S185" s="162"/>
      <c r="T185" s="162" t="s">
        <v>3</v>
      </c>
      <c r="U185" s="324"/>
      <c r="V185" s="274">
        <v>1</v>
      </c>
      <c r="W185" s="272">
        <v>2</v>
      </c>
      <c r="X185" s="272">
        <v>1</v>
      </c>
      <c r="Y185" s="275">
        <f aca="true" t="shared" si="47" ref="Y185:Y190">SUM(V185:X185)</f>
        <v>4</v>
      </c>
      <c r="Z185" s="274"/>
      <c r="AA185" s="272" t="s">
        <v>3</v>
      </c>
      <c r="AB185" s="272"/>
      <c r="AC185" s="275"/>
    </row>
    <row r="186" spans="2:29" s="101" customFormat="1" ht="67.5" customHeight="1">
      <c r="B186" s="402" t="s">
        <v>327</v>
      </c>
      <c r="C186" s="336" t="s">
        <v>3</v>
      </c>
      <c r="D186" s="327"/>
      <c r="E186" s="395"/>
      <c r="F186" s="336">
        <v>1</v>
      </c>
      <c r="G186" s="327">
        <v>4</v>
      </c>
      <c r="H186" s="327">
        <v>1</v>
      </c>
      <c r="I186" s="339">
        <f t="shared" si="43"/>
        <v>6</v>
      </c>
      <c r="J186" s="385">
        <f>IF($I186&gt;0,(IF($I186&lt;4,"X",""))," ")</f>
      </c>
      <c r="K186" s="384">
        <f t="shared" si="44"/>
      </c>
      <c r="L186" s="384" t="str">
        <f t="shared" si="45"/>
        <v>X</v>
      </c>
      <c r="M186" s="383" t="str">
        <f t="shared" si="46"/>
        <v> </v>
      </c>
      <c r="N186" s="365" t="s">
        <v>453</v>
      </c>
      <c r="O186" s="250" t="s">
        <v>3</v>
      </c>
      <c r="P186" s="205"/>
      <c r="Q186" s="205" t="s">
        <v>3</v>
      </c>
      <c r="R186" s="205"/>
      <c r="S186" s="205"/>
      <c r="T186" s="205" t="s">
        <v>3</v>
      </c>
      <c r="U186" s="249"/>
      <c r="V186" s="233">
        <v>1</v>
      </c>
      <c r="W186" s="231">
        <v>1</v>
      </c>
      <c r="X186" s="231">
        <v>1</v>
      </c>
      <c r="Y186" s="232">
        <f t="shared" si="47"/>
        <v>3</v>
      </c>
      <c r="Z186" s="233" t="s">
        <v>3</v>
      </c>
      <c r="AA186" s="231"/>
      <c r="AB186" s="231"/>
      <c r="AC186" s="232"/>
    </row>
    <row r="187" spans="2:29" s="101" customFormat="1" ht="50.25" customHeight="1">
      <c r="B187" s="402" t="s">
        <v>326</v>
      </c>
      <c r="C187" s="336" t="s">
        <v>3</v>
      </c>
      <c r="D187" s="327"/>
      <c r="E187" s="395"/>
      <c r="F187" s="336">
        <v>1</v>
      </c>
      <c r="G187" s="327">
        <v>2</v>
      </c>
      <c r="H187" s="327">
        <v>2</v>
      </c>
      <c r="I187" s="339">
        <f t="shared" si="43"/>
        <v>5</v>
      </c>
      <c r="J187" s="385"/>
      <c r="K187" s="384" t="str">
        <f t="shared" si="44"/>
        <v>X</v>
      </c>
      <c r="L187" s="384" t="str">
        <f t="shared" si="45"/>
        <v> </v>
      </c>
      <c r="M187" s="383" t="str">
        <f t="shared" si="46"/>
        <v> </v>
      </c>
      <c r="N187" s="365" t="s">
        <v>454</v>
      </c>
      <c r="O187" s="250" t="s">
        <v>3</v>
      </c>
      <c r="P187" s="205"/>
      <c r="Q187" s="205" t="s">
        <v>3</v>
      </c>
      <c r="R187" s="205"/>
      <c r="S187" s="205"/>
      <c r="T187" s="205" t="s">
        <v>3</v>
      </c>
      <c r="U187" s="249"/>
      <c r="V187" s="233">
        <v>1</v>
      </c>
      <c r="W187" s="231">
        <v>2</v>
      </c>
      <c r="X187" s="231">
        <v>1</v>
      </c>
      <c r="Y187" s="232">
        <f t="shared" si="47"/>
        <v>4</v>
      </c>
      <c r="Z187" s="233"/>
      <c r="AA187" s="231" t="s">
        <v>3</v>
      </c>
      <c r="AB187" s="231"/>
      <c r="AC187" s="232"/>
    </row>
    <row r="188" spans="2:29" s="101" customFormat="1" ht="50.25" customHeight="1">
      <c r="B188" s="402" t="s">
        <v>325</v>
      </c>
      <c r="C188" s="336" t="s">
        <v>3</v>
      </c>
      <c r="D188" s="327"/>
      <c r="E188" s="395"/>
      <c r="F188" s="336">
        <v>1</v>
      </c>
      <c r="G188" s="327">
        <v>2</v>
      </c>
      <c r="H188" s="327">
        <v>2</v>
      </c>
      <c r="I188" s="339">
        <f t="shared" si="43"/>
        <v>5</v>
      </c>
      <c r="J188" s="385"/>
      <c r="K188" s="384" t="str">
        <f t="shared" si="44"/>
        <v>X</v>
      </c>
      <c r="L188" s="384" t="str">
        <f t="shared" si="45"/>
        <v> </v>
      </c>
      <c r="M188" s="383" t="str">
        <f t="shared" si="46"/>
        <v> </v>
      </c>
      <c r="N188" s="466" t="s">
        <v>380</v>
      </c>
      <c r="O188" s="250" t="s">
        <v>3</v>
      </c>
      <c r="P188" s="205"/>
      <c r="Q188" s="205" t="s">
        <v>3</v>
      </c>
      <c r="R188" s="205"/>
      <c r="S188" s="205"/>
      <c r="T188" s="205" t="s">
        <v>3</v>
      </c>
      <c r="U188" s="249"/>
      <c r="V188" s="233">
        <v>1</v>
      </c>
      <c r="W188" s="231">
        <v>2</v>
      </c>
      <c r="X188" s="231">
        <v>1</v>
      </c>
      <c r="Y188" s="232">
        <f t="shared" si="47"/>
        <v>4</v>
      </c>
      <c r="Z188" s="233"/>
      <c r="AA188" s="231" t="s">
        <v>3</v>
      </c>
      <c r="AB188" s="231"/>
      <c r="AC188" s="232"/>
    </row>
    <row r="189" spans="2:29" s="101" customFormat="1" ht="50.25" customHeight="1">
      <c r="B189" s="402" t="s">
        <v>324</v>
      </c>
      <c r="C189" s="336" t="s">
        <v>3</v>
      </c>
      <c r="D189" s="327"/>
      <c r="E189" s="395"/>
      <c r="F189" s="336">
        <v>1</v>
      </c>
      <c r="G189" s="327">
        <v>2</v>
      </c>
      <c r="H189" s="327">
        <v>2</v>
      </c>
      <c r="I189" s="339">
        <f t="shared" si="43"/>
        <v>5</v>
      </c>
      <c r="J189" s="385"/>
      <c r="K189" s="384" t="str">
        <f t="shared" si="44"/>
        <v>X</v>
      </c>
      <c r="L189" s="384" t="str">
        <f t="shared" si="45"/>
        <v> </v>
      </c>
      <c r="M189" s="383" t="str">
        <f t="shared" si="46"/>
        <v> </v>
      </c>
      <c r="N189" s="365" t="s">
        <v>455</v>
      </c>
      <c r="O189" s="250" t="s">
        <v>3</v>
      </c>
      <c r="P189" s="205"/>
      <c r="Q189" s="205" t="s">
        <v>3</v>
      </c>
      <c r="R189" s="205"/>
      <c r="S189" s="205"/>
      <c r="T189" s="205" t="s">
        <v>3</v>
      </c>
      <c r="U189" s="249"/>
      <c r="V189" s="233">
        <v>1</v>
      </c>
      <c r="W189" s="231">
        <v>2</v>
      </c>
      <c r="X189" s="231">
        <v>1</v>
      </c>
      <c r="Y189" s="232">
        <f t="shared" si="47"/>
        <v>4</v>
      </c>
      <c r="Z189" s="233"/>
      <c r="AA189" s="231" t="s">
        <v>3</v>
      </c>
      <c r="AB189" s="231"/>
      <c r="AC189" s="232"/>
    </row>
    <row r="190" spans="2:29" s="101" customFormat="1" ht="50.25" customHeight="1" thickBot="1">
      <c r="B190" s="390" t="s">
        <v>323</v>
      </c>
      <c r="C190" s="337" t="s">
        <v>3</v>
      </c>
      <c r="D190" s="331"/>
      <c r="E190" s="340"/>
      <c r="F190" s="337">
        <v>1</v>
      </c>
      <c r="G190" s="331">
        <v>2</v>
      </c>
      <c r="H190" s="331">
        <v>1</v>
      </c>
      <c r="I190" s="340">
        <f t="shared" si="43"/>
        <v>4</v>
      </c>
      <c r="J190" s="371">
        <f>IF($I190&gt;0,(IF($I190&lt;4,"X",""))," ")</f>
      </c>
      <c r="K190" s="370" t="str">
        <f t="shared" si="44"/>
        <v>X</v>
      </c>
      <c r="L190" s="370" t="str">
        <f t="shared" si="45"/>
        <v> </v>
      </c>
      <c r="M190" s="369" t="str">
        <f t="shared" si="46"/>
        <v> </v>
      </c>
      <c r="N190" s="473" t="s">
        <v>381</v>
      </c>
      <c r="O190" s="207" t="s">
        <v>3</v>
      </c>
      <c r="P190" s="165"/>
      <c r="Q190" s="165" t="s">
        <v>3</v>
      </c>
      <c r="R190" s="165"/>
      <c r="S190" s="165"/>
      <c r="T190" s="165"/>
      <c r="U190" s="284"/>
      <c r="V190" s="237">
        <v>1</v>
      </c>
      <c r="W190" s="235">
        <v>1</v>
      </c>
      <c r="X190" s="235">
        <v>1</v>
      </c>
      <c r="Y190" s="236">
        <f t="shared" si="47"/>
        <v>3</v>
      </c>
      <c r="Z190" s="237" t="s">
        <v>3</v>
      </c>
      <c r="AA190" s="235"/>
      <c r="AB190" s="235"/>
      <c r="AC190" s="236"/>
    </row>
    <row r="191" spans="2:29" ht="50.25" customHeight="1" thickBot="1">
      <c r="B191" s="242"/>
      <c r="C191" s="242"/>
      <c r="D191" s="242"/>
      <c r="E191" s="242"/>
      <c r="F191" s="242"/>
      <c r="G191" s="242"/>
      <c r="H191" s="741" t="s">
        <v>22</v>
      </c>
      <c r="I191" s="743"/>
      <c r="J191" s="10"/>
      <c r="K191" s="11"/>
      <c r="L191" s="45" t="s">
        <v>3</v>
      </c>
      <c r="M191" s="12"/>
      <c r="N191" s="243"/>
      <c r="X191" s="788" t="s">
        <v>22</v>
      </c>
      <c r="Y191" s="790"/>
      <c r="Z191" s="574"/>
      <c r="AA191" s="575" t="s">
        <v>3</v>
      </c>
      <c r="AB191" s="367"/>
      <c r="AC191" s="352"/>
    </row>
    <row r="192" spans="2:14" ht="21.75" customHeight="1" thickBot="1">
      <c r="B192" s="90"/>
      <c r="C192" s="90"/>
      <c r="D192" s="90"/>
      <c r="E192" s="90"/>
      <c r="F192" s="90"/>
      <c r="G192" s="90"/>
      <c r="H192" s="30"/>
      <c r="I192" s="30"/>
      <c r="J192" s="31"/>
      <c r="K192" s="31"/>
      <c r="L192" s="31"/>
      <c r="M192" s="31"/>
      <c r="N192" s="244"/>
    </row>
    <row r="193" spans="2:29" ht="21.75" customHeight="1" thickBot="1">
      <c r="B193" s="90"/>
      <c r="C193" s="90"/>
      <c r="D193" s="90"/>
      <c r="E193" s="90"/>
      <c r="F193" s="741" t="s">
        <v>14</v>
      </c>
      <c r="G193" s="742"/>
      <c r="H193" s="742"/>
      <c r="I193" s="743"/>
      <c r="J193" s="741" t="s">
        <v>15</v>
      </c>
      <c r="K193" s="742"/>
      <c r="L193" s="742"/>
      <c r="M193" s="743"/>
      <c r="N193" s="244"/>
      <c r="O193" s="784" t="s">
        <v>168</v>
      </c>
      <c r="P193" s="785"/>
      <c r="Q193" s="785"/>
      <c r="R193" s="785"/>
      <c r="S193" s="785"/>
      <c r="T193" s="785"/>
      <c r="U193" s="785"/>
      <c r="V193" s="741" t="s">
        <v>262</v>
      </c>
      <c r="W193" s="742"/>
      <c r="X193" s="742"/>
      <c r="Y193" s="743"/>
      <c r="Z193" s="741" t="s">
        <v>15</v>
      </c>
      <c r="AA193" s="742"/>
      <c r="AB193" s="742"/>
      <c r="AC193" s="743"/>
    </row>
    <row r="194" spans="2:29" ht="21.75" customHeight="1" thickBot="1">
      <c r="B194" s="9" t="s">
        <v>16</v>
      </c>
      <c r="C194" s="5" t="s">
        <v>13</v>
      </c>
      <c r="D194" s="6" t="s">
        <v>12</v>
      </c>
      <c r="E194" s="7" t="s">
        <v>11</v>
      </c>
      <c r="F194" s="5" t="s">
        <v>20</v>
      </c>
      <c r="G194" s="6" t="s">
        <v>10</v>
      </c>
      <c r="H194" s="8" t="s">
        <v>9</v>
      </c>
      <c r="I194" s="7" t="s">
        <v>19</v>
      </c>
      <c r="J194" s="5" t="s">
        <v>4</v>
      </c>
      <c r="K194" s="6" t="s">
        <v>5</v>
      </c>
      <c r="L194" s="6" t="s">
        <v>6</v>
      </c>
      <c r="M194" s="7" t="s">
        <v>7</v>
      </c>
      <c r="N194" s="9" t="s">
        <v>8</v>
      </c>
      <c r="O194" s="487" t="s">
        <v>205</v>
      </c>
      <c r="P194" s="488" t="s">
        <v>162</v>
      </c>
      <c r="Q194" s="488" t="s">
        <v>343</v>
      </c>
      <c r="R194" s="489" t="s">
        <v>164</v>
      </c>
      <c r="S194" s="489" t="s">
        <v>165</v>
      </c>
      <c r="T194" s="489" t="s">
        <v>166</v>
      </c>
      <c r="U194" s="488" t="s">
        <v>167</v>
      </c>
      <c r="V194" s="5" t="s">
        <v>20</v>
      </c>
      <c r="W194" s="6" t="s">
        <v>10</v>
      </c>
      <c r="X194" s="8" t="s">
        <v>9</v>
      </c>
      <c r="Y194" s="7" t="s">
        <v>19</v>
      </c>
      <c r="Z194" s="5" t="s">
        <v>4</v>
      </c>
      <c r="AA194" s="6" t="s">
        <v>5</v>
      </c>
      <c r="AB194" s="6" t="s">
        <v>6</v>
      </c>
      <c r="AC194" s="7" t="s">
        <v>7</v>
      </c>
    </row>
    <row r="195" spans="2:29" ht="27.75" customHeight="1" thickBot="1">
      <c r="B195" s="738" t="s">
        <v>94</v>
      </c>
      <c r="C195" s="739"/>
      <c r="D195" s="739"/>
      <c r="E195" s="739"/>
      <c r="F195" s="739"/>
      <c r="G195" s="739"/>
      <c r="H195" s="739"/>
      <c r="I195" s="739"/>
      <c r="J195" s="739"/>
      <c r="K195" s="739"/>
      <c r="L195" s="739"/>
      <c r="M195" s="739"/>
      <c r="N195" s="739"/>
      <c r="O195" s="602"/>
      <c r="P195" s="602"/>
      <c r="Q195" s="602"/>
      <c r="R195" s="602"/>
      <c r="S195" s="602"/>
      <c r="T195" s="602"/>
      <c r="U195" s="602"/>
      <c r="V195" s="602"/>
      <c r="W195" s="602"/>
      <c r="X195" s="602"/>
      <c r="Y195" s="602"/>
      <c r="Z195" s="602"/>
      <c r="AA195" s="602"/>
      <c r="AB195" s="602"/>
      <c r="AC195" s="603"/>
    </row>
    <row r="196" spans="2:29" s="101" customFormat="1" ht="57.75" customHeight="1">
      <c r="B196" s="401" t="s">
        <v>95</v>
      </c>
      <c r="C196" s="385" t="s">
        <v>3</v>
      </c>
      <c r="D196" s="387"/>
      <c r="E196" s="388"/>
      <c r="F196" s="385">
        <v>2</v>
      </c>
      <c r="G196" s="387">
        <v>4</v>
      </c>
      <c r="H196" s="387">
        <v>1</v>
      </c>
      <c r="I196" s="386">
        <f>H196+G196+F196</f>
        <v>7</v>
      </c>
      <c r="J196" s="385">
        <f>IF($I196&gt;0,(IF($I196&lt;4,"X",""))," ")</f>
      </c>
      <c r="K196" s="384">
        <f>IF($I196&gt;3,(IF($I196&lt;6,"X",""))," ")</f>
      </c>
      <c r="L196" s="384" t="str">
        <f>IF($I196&gt;5,(IF($I196&lt;8,"X",""))," ")</f>
        <v>X</v>
      </c>
      <c r="M196" s="383" t="str">
        <f>IF($I196&gt;7,(IF($I196&lt;12,"X",""))," ")</f>
        <v> </v>
      </c>
      <c r="N196" s="462" t="s">
        <v>498</v>
      </c>
      <c r="O196" s="206" t="s">
        <v>3</v>
      </c>
      <c r="P196" s="162"/>
      <c r="Q196" s="162" t="s">
        <v>3</v>
      </c>
      <c r="R196" s="162" t="s">
        <v>3</v>
      </c>
      <c r="S196" s="162"/>
      <c r="T196" s="162" t="s">
        <v>3</v>
      </c>
      <c r="U196" s="324"/>
      <c r="V196" s="274">
        <v>1</v>
      </c>
      <c r="W196" s="272">
        <v>2</v>
      </c>
      <c r="X196" s="272">
        <v>1</v>
      </c>
      <c r="Y196" s="275">
        <f>SUM(V196:X196)</f>
        <v>4</v>
      </c>
      <c r="Z196" s="274" t="s">
        <v>3</v>
      </c>
      <c r="AA196" s="272"/>
      <c r="AB196" s="272"/>
      <c r="AC196" s="275"/>
    </row>
    <row r="197" spans="2:29" s="101" customFormat="1" ht="57.75" customHeight="1">
      <c r="B197" s="516" t="s">
        <v>529</v>
      </c>
      <c r="C197" s="441" t="s">
        <v>3</v>
      </c>
      <c r="D197" s="443"/>
      <c r="E197" s="517"/>
      <c r="F197" s="441">
        <v>1</v>
      </c>
      <c r="G197" s="443">
        <v>4</v>
      </c>
      <c r="H197" s="443">
        <v>1</v>
      </c>
      <c r="I197" s="442">
        <f>SUM(F197:H197)</f>
        <v>6</v>
      </c>
      <c r="J197" s="385">
        <f>IF($I197&gt;0,(IF($I197&lt;4,"X",""))," ")</f>
      </c>
      <c r="K197" s="384">
        <f>IF($I197&gt;3,(IF($I197&lt;6,"X",""))," ")</f>
      </c>
      <c r="L197" s="384" t="str">
        <f>IF($I197&gt;5,(IF($I197&lt;8,"X",""))," ")</f>
        <v>X</v>
      </c>
      <c r="M197" s="383" t="str">
        <f>IF($I197&gt;7,(IF($I197&lt;12,"X",""))," ")</f>
        <v> </v>
      </c>
      <c r="N197" s="348" t="s">
        <v>526</v>
      </c>
      <c r="O197" s="518" t="s">
        <v>3</v>
      </c>
      <c r="P197" s="519"/>
      <c r="Q197" s="519" t="s">
        <v>3</v>
      </c>
      <c r="R197" s="519"/>
      <c r="S197" s="519" t="s">
        <v>3</v>
      </c>
      <c r="T197" s="519" t="s">
        <v>3</v>
      </c>
      <c r="U197" s="520"/>
      <c r="V197" s="268">
        <v>1</v>
      </c>
      <c r="W197" s="266">
        <v>2</v>
      </c>
      <c r="X197" s="266">
        <v>1</v>
      </c>
      <c r="Y197" s="267">
        <f>SUM(V197:X197)</f>
        <v>4</v>
      </c>
      <c r="Z197" s="268"/>
      <c r="AA197" s="266" t="s">
        <v>3</v>
      </c>
      <c r="AB197" s="266"/>
      <c r="AC197" s="267"/>
    </row>
    <row r="198" spans="2:29" s="374" customFormat="1" ht="102.75" customHeight="1" thickBot="1">
      <c r="B198" s="400" t="s">
        <v>48</v>
      </c>
      <c r="C198" s="363" t="s">
        <v>3</v>
      </c>
      <c r="D198" s="356"/>
      <c r="E198" s="399"/>
      <c r="F198" s="363">
        <v>1</v>
      </c>
      <c r="G198" s="356">
        <v>6</v>
      </c>
      <c r="H198" s="356">
        <v>1</v>
      </c>
      <c r="I198" s="398">
        <f>H198+G198+F198</f>
        <v>8</v>
      </c>
      <c r="J198" s="363">
        <f>IF($I198&gt;0,(IF($I198&lt;4,"X",""))," ")</f>
      </c>
      <c r="K198" s="397">
        <f>IF($I198&gt;3,(IF($I198&lt;6,"X",""))," ")</f>
      </c>
      <c r="L198" s="397" t="s">
        <v>3</v>
      </c>
      <c r="M198" s="396"/>
      <c r="N198" s="471" t="s">
        <v>556</v>
      </c>
      <c r="O198" s="207" t="s">
        <v>3</v>
      </c>
      <c r="P198" s="165" t="s">
        <v>3</v>
      </c>
      <c r="Q198" s="165" t="s">
        <v>3</v>
      </c>
      <c r="R198" s="165"/>
      <c r="S198" s="165" t="s">
        <v>3</v>
      </c>
      <c r="T198" s="165"/>
      <c r="U198" s="284"/>
      <c r="V198" s="237">
        <v>1</v>
      </c>
      <c r="W198" s="235">
        <v>2</v>
      </c>
      <c r="X198" s="235">
        <v>1</v>
      </c>
      <c r="Y198" s="236">
        <f>SUM(V198:X198)</f>
        <v>4</v>
      </c>
      <c r="Z198" s="237"/>
      <c r="AA198" s="235" t="s">
        <v>3</v>
      </c>
      <c r="AB198" s="235"/>
      <c r="AC198" s="236"/>
    </row>
    <row r="199" spans="2:29" ht="21.75" customHeight="1" thickBot="1">
      <c r="B199" s="242"/>
      <c r="C199" s="242"/>
      <c r="D199" s="242"/>
      <c r="E199" s="242"/>
      <c r="F199" s="242"/>
      <c r="G199" s="242"/>
      <c r="H199" s="744" t="s">
        <v>22</v>
      </c>
      <c r="I199" s="745"/>
      <c r="J199" s="10"/>
      <c r="K199" s="11"/>
      <c r="L199" s="45" t="s">
        <v>3</v>
      </c>
      <c r="M199" s="12"/>
      <c r="N199" s="243"/>
      <c r="X199" s="773" t="s">
        <v>22</v>
      </c>
      <c r="Y199" s="774"/>
      <c r="Z199" s="574"/>
      <c r="AA199" s="575" t="s">
        <v>3</v>
      </c>
      <c r="AB199" s="367"/>
      <c r="AC199" s="352"/>
    </row>
    <row r="200" spans="2:14" ht="21.75" customHeight="1" thickBot="1">
      <c r="B200" s="90"/>
      <c r="C200" s="90"/>
      <c r="D200" s="90"/>
      <c r="E200" s="90"/>
      <c r="F200" s="90"/>
      <c r="G200" s="90"/>
      <c r="H200" s="30"/>
      <c r="I200" s="30"/>
      <c r="J200" s="31"/>
      <c r="K200" s="31"/>
      <c r="L200" s="31"/>
      <c r="M200" s="31"/>
      <c r="N200" s="244"/>
    </row>
    <row r="201" spans="2:14" ht="44.25" customHeight="1" thickBot="1">
      <c r="B201" s="90"/>
      <c r="C201" s="90"/>
      <c r="D201" s="90"/>
      <c r="E201" s="90"/>
      <c r="F201" s="90"/>
      <c r="G201" s="90"/>
      <c r="H201" s="36"/>
      <c r="I201" s="36"/>
      <c r="J201" s="32"/>
      <c r="K201" s="32"/>
      <c r="L201" s="32"/>
      <c r="M201" s="32"/>
      <c r="N201" s="244"/>
    </row>
    <row r="202" spans="2:29" ht="21.75" customHeight="1" thickBot="1">
      <c r="B202" s="90"/>
      <c r="C202" s="90"/>
      <c r="D202" s="90"/>
      <c r="E202" s="90"/>
      <c r="F202" s="741" t="s">
        <v>14</v>
      </c>
      <c r="G202" s="742"/>
      <c r="H202" s="742"/>
      <c r="I202" s="743"/>
      <c r="J202" s="741" t="s">
        <v>15</v>
      </c>
      <c r="K202" s="742"/>
      <c r="L202" s="742"/>
      <c r="M202" s="743"/>
      <c r="N202" s="244"/>
      <c r="O202" s="784" t="s">
        <v>168</v>
      </c>
      <c r="P202" s="785"/>
      <c r="Q202" s="785"/>
      <c r="R202" s="785"/>
      <c r="S202" s="785"/>
      <c r="T202" s="785"/>
      <c r="U202" s="785"/>
      <c r="V202" s="741" t="s">
        <v>262</v>
      </c>
      <c r="W202" s="742"/>
      <c r="X202" s="742"/>
      <c r="Y202" s="743"/>
      <c r="Z202" s="741" t="s">
        <v>15</v>
      </c>
      <c r="AA202" s="742"/>
      <c r="AB202" s="742"/>
      <c r="AC202" s="743"/>
    </row>
    <row r="203" spans="2:29" ht="21.75" customHeight="1" thickBot="1">
      <c r="B203" s="9" t="s">
        <v>16</v>
      </c>
      <c r="C203" s="5" t="s">
        <v>13</v>
      </c>
      <c r="D203" s="6" t="s">
        <v>12</v>
      </c>
      <c r="E203" s="7" t="s">
        <v>11</v>
      </c>
      <c r="F203" s="5" t="s">
        <v>20</v>
      </c>
      <c r="G203" s="6" t="s">
        <v>10</v>
      </c>
      <c r="H203" s="8" t="s">
        <v>9</v>
      </c>
      <c r="I203" s="7" t="s">
        <v>19</v>
      </c>
      <c r="J203" s="5" t="s">
        <v>4</v>
      </c>
      <c r="K203" s="6" t="s">
        <v>5</v>
      </c>
      <c r="L203" s="6" t="s">
        <v>6</v>
      </c>
      <c r="M203" s="7" t="s">
        <v>7</v>
      </c>
      <c r="N203" s="9" t="s">
        <v>8</v>
      </c>
      <c r="O203" s="487" t="s">
        <v>205</v>
      </c>
      <c r="P203" s="488" t="s">
        <v>162</v>
      </c>
      <c r="Q203" s="488" t="s">
        <v>343</v>
      </c>
      <c r="R203" s="489" t="s">
        <v>164</v>
      </c>
      <c r="S203" s="489" t="s">
        <v>165</v>
      </c>
      <c r="T203" s="489" t="s">
        <v>166</v>
      </c>
      <c r="U203" s="488" t="s">
        <v>167</v>
      </c>
      <c r="V203" s="5" t="s">
        <v>20</v>
      </c>
      <c r="W203" s="6" t="s">
        <v>10</v>
      </c>
      <c r="X203" s="8" t="s">
        <v>9</v>
      </c>
      <c r="Y203" s="7" t="s">
        <v>19</v>
      </c>
      <c r="Z203" s="5" t="s">
        <v>4</v>
      </c>
      <c r="AA203" s="6" t="s">
        <v>5</v>
      </c>
      <c r="AB203" s="6" t="s">
        <v>6</v>
      </c>
      <c r="AC203" s="7" t="s">
        <v>7</v>
      </c>
    </row>
    <row r="204" spans="2:29" ht="21.75" customHeight="1" thickBot="1">
      <c r="B204" s="738" t="s">
        <v>96</v>
      </c>
      <c r="C204" s="739"/>
      <c r="D204" s="739"/>
      <c r="E204" s="739"/>
      <c r="F204" s="739"/>
      <c r="G204" s="739"/>
      <c r="H204" s="739"/>
      <c r="I204" s="739"/>
      <c r="J204" s="739"/>
      <c r="K204" s="739"/>
      <c r="L204" s="739"/>
      <c r="M204" s="739"/>
      <c r="N204" s="739"/>
      <c r="O204" s="602"/>
      <c r="P204" s="602"/>
      <c r="Q204" s="602"/>
      <c r="R204" s="602"/>
      <c r="S204" s="602"/>
      <c r="T204" s="602"/>
      <c r="U204" s="602"/>
      <c r="V204" s="602"/>
      <c r="W204" s="602"/>
      <c r="X204" s="602"/>
      <c r="Y204" s="602"/>
      <c r="Z204" s="602"/>
      <c r="AA204" s="602"/>
      <c r="AB204" s="602"/>
      <c r="AC204" s="603"/>
    </row>
    <row r="205" spans="2:29" s="101" customFormat="1" ht="132.75" customHeight="1">
      <c r="B205" s="381" t="s">
        <v>97</v>
      </c>
      <c r="C205" s="385" t="s">
        <v>3</v>
      </c>
      <c r="D205" s="387"/>
      <c r="E205" s="388"/>
      <c r="F205" s="385">
        <v>1</v>
      </c>
      <c r="G205" s="387">
        <v>4</v>
      </c>
      <c r="H205" s="387">
        <v>3</v>
      </c>
      <c r="I205" s="386">
        <f aca="true" t="shared" si="48" ref="I205:I210">H205+G205+F205</f>
        <v>8</v>
      </c>
      <c r="J205" s="385">
        <f aca="true" t="shared" si="49" ref="J205:J210">IF($I205&gt;0,(IF($I205&lt;4,"X",""))," ")</f>
      </c>
      <c r="K205" s="384">
        <f aca="true" t="shared" si="50" ref="K205:K210">IF($I205&gt;3,(IF($I205&lt;6,"X",""))," ")</f>
      </c>
      <c r="L205" s="384" t="s">
        <v>3</v>
      </c>
      <c r="M205" s="383"/>
      <c r="N205" s="484" t="s">
        <v>457</v>
      </c>
      <c r="O205" s="206" t="s">
        <v>3</v>
      </c>
      <c r="P205" s="162"/>
      <c r="Q205" s="162" t="s">
        <v>3</v>
      </c>
      <c r="R205" s="162"/>
      <c r="S205" s="162" t="s">
        <v>3</v>
      </c>
      <c r="T205" s="162" t="s">
        <v>3</v>
      </c>
      <c r="U205" s="324" t="s">
        <v>3</v>
      </c>
      <c r="V205" s="274">
        <v>1</v>
      </c>
      <c r="W205" s="272">
        <v>2</v>
      </c>
      <c r="X205" s="272">
        <v>1</v>
      </c>
      <c r="Y205" s="275">
        <f aca="true" t="shared" si="51" ref="Y205:Y210">SUM(V205:X205)</f>
        <v>4</v>
      </c>
      <c r="Z205" s="274"/>
      <c r="AA205" s="272" t="s">
        <v>3</v>
      </c>
      <c r="AB205" s="272"/>
      <c r="AC205" s="275"/>
    </row>
    <row r="206" spans="2:29" s="101" customFormat="1" ht="61.5" customHeight="1">
      <c r="B206" s="393" t="s">
        <v>117</v>
      </c>
      <c r="C206" s="336" t="s">
        <v>3</v>
      </c>
      <c r="D206" s="327"/>
      <c r="E206" s="395"/>
      <c r="F206" s="336">
        <v>1</v>
      </c>
      <c r="G206" s="327">
        <v>2</v>
      </c>
      <c r="H206" s="327">
        <v>2</v>
      </c>
      <c r="I206" s="386">
        <f t="shared" si="48"/>
        <v>5</v>
      </c>
      <c r="J206" s="385">
        <f t="shared" si="49"/>
      </c>
      <c r="K206" s="384" t="str">
        <f t="shared" si="50"/>
        <v>X</v>
      </c>
      <c r="L206" s="384" t="str">
        <f>IF($I206&gt;5,(IF($I206&lt;8,"X",""))," ")</f>
        <v> </v>
      </c>
      <c r="M206" s="383" t="str">
        <f>IF($I206&gt;7,(IF($I206&lt;12,"X",""))," ")</f>
        <v> </v>
      </c>
      <c r="N206" s="423" t="s">
        <v>458</v>
      </c>
      <c r="O206" s="250" t="s">
        <v>3</v>
      </c>
      <c r="P206" s="205" t="s">
        <v>3</v>
      </c>
      <c r="Q206" s="205" t="s">
        <v>3</v>
      </c>
      <c r="R206" s="205"/>
      <c r="S206" s="205"/>
      <c r="T206" s="205" t="s">
        <v>3</v>
      </c>
      <c r="U206" s="249" t="s">
        <v>3</v>
      </c>
      <c r="V206" s="233">
        <v>1</v>
      </c>
      <c r="W206" s="231">
        <v>1</v>
      </c>
      <c r="X206" s="231">
        <v>1</v>
      </c>
      <c r="Y206" s="232">
        <f t="shared" si="51"/>
        <v>3</v>
      </c>
      <c r="Z206" s="233" t="s">
        <v>3</v>
      </c>
      <c r="AA206" s="231"/>
      <c r="AB206" s="231"/>
      <c r="AC206" s="232"/>
    </row>
    <row r="207" spans="2:29" s="374" customFormat="1" ht="46.5" customHeight="1">
      <c r="B207" s="393" t="s">
        <v>322</v>
      </c>
      <c r="C207" s="362" t="s">
        <v>3</v>
      </c>
      <c r="D207" s="328"/>
      <c r="E207" s="392"/>
      <c r="F207" s="362">
        <v>1</v>
      </c>
      <c r="G207" s="328">
        <v>2</v>
      </c>
      <c r="H207" s="328">
        <v>1</v>
      </c>
      <c r="I207" s="391">
        <f t="shared" si="48"/>
        <v>4</v>
      </c>
      <c r="J207" s="377">
        <f t="shared" si="49"/>
      </c>
      <c r="K207" s="376" t="str">
        <f t="shared" si="50"/>
        <v>X</v>
      </c>
      <c r="L207" s="376" t="str">
        <f>IF($I207&gt;5,(IF($I207&lt;8,"X",""))," ")</f>
        <v> </v>
      </c>
      <c r="M207" s="375" t="str">
        <f>IF($I207&gt;7,(IF($I207&lt;12,"X",""))," ")</f>
        <v> </v>
      </c>
      <c r="N207" s="430" t="s">
        <v>459</v>
      </c>
      <c r="O207" s="250" t="s">
        <v>3</v>
      </c>
      <c r="P207" s="205"/>
      <c r="Q207" s="205" t="s">
        <v>3</v>
      </c>
      <c r="R207" s="205"/>
      <c r="S207" s="205"/>
      <c r="T207" s="205" t="s">
        <v>3</v>
      </c>
      <c r="U207" s="249"/>
      <c r="V207" s="233">
        <v>1</v>
      </c>
      <c r="W207" s="231">
        <v>2</v>
      </c>
      <c r="X207" s="231">
        <v>1</v>
      </c>
      <c r="Y207" s="232">
        <f t="shared" si="51"/>
        <v>4</v>
      </c>
      <c r="Z207" s="233"/>
      <c r="AA207" s="231" t="s">
        <v>3</v>
      </c>
      <c r="AB207" s="231"/>
      <c r="AC207" s="232"/>
    </row>
    <row r="208" spans="2:29" s="374" customFormat="1" ht="79.5" customHeight="1">
      <c r="B208" s="393" t="s">
        <v>383</v>
      </c>
      <c r="C208" s="362" t="s">
        <v>3</v>
      </c>
      <c r="D208" s="328"/>
      <c r="E208" s="392"/>
      <c r="F208" s="362">
        <v>1</v>
      </c>
      <c r="G208" s="328">
        <v>2</v>
      </c>
      <c r="H208" s="328">
        <v>2</v>
      </c>
      <c r="I208" s="391">
        <f t="shared" si="48"/>
        <v>5</v>
      </c>
      <c r="J208" s="377">
        <f t="shared" si="49"/>
      </c>
      <c r="K208" s="376" t="str">
        <f t="shared" si="50"/>
        <v>X</v>
      </c>
      <c r="L208" s="376" t="str">
        <f>IF($I208&gt;5,(IF($I208&lt;8,"X",""))," ")</f>
        <v> </v>
      </c>
      <c r="M208" s="375" t="str">
        <f>IF($I208&gt;7,(IF($I208&lt;12,"X",""))," ")</f>
        <v> </v>
      </c>
      <c r="N208" s="430" t="s">
        <v>499</v>
      </c>
      <c r="O208" s="250" t="s">
        <v>3</v>
      </c>
      <c r="P208" s="205"/>
      <c r="Q208" s="205" t="s">
        <v>3</v>
      </c>
      <c r="R208" s="205"/>
      <c r="S208" s="205"/>
      <c r="T208" s="205" t="s">
        <v>3</v>
      </c>
      <c r="U208" s="249"/>
      <c r="V208" s="233">
        <v>1</v>
      </c>
      <c r="W208" s="231">
        <v>2</v>
      </c>
      <c r="X208" s="231">
        <v>1</v>
      </c>
      <c r="Y208" s="232">
        <f t="shared" si="51"/>
        <v>4</v>
      </c>
      <c r="Z208" s="233"/>
      <c r="AA208" s="231" t="s">
        <v>3</v>
      </c>
      <c r="AB208" s="231"/>
      <c r="AC208" s="232"/>
    </row>
    <row r="209" spans="2:29" s="374" customFormat="1" ht="47.25" customHeight="1">
      <c r="B209" s="393" t="s">
        <v>181</v>
      </c>
      <c r="C209" s="362" t="s">
        <v>3</v>
      </c>
      <c r="D209" s="328"/>
      <c r="E209" s="392"/>
      <c r="F209" s="362">
        <v>1</v>
      </c>
      <c r="G209" s="328">
        <v>2</v>
      </c>
      <c r="H209" s="328">
        <v>1</v>
      </c>
      <c r="I209" s="391">
        <f t="shared" si="48"/>
        <v>4</v>
      </c>
      <c r="J209" s="377">
        <f t="shared" si="49"/>
      </c>
      <c r="K209" s="376" t="str">
        <f t="shared" si="50"/>
        <v>X</v>
      </c>
      <c r="L209" s="376" t="str">
        <f>IF($I209&gt;5,(IF($I209&lt;8,"X",""))," ")</f>
        <v> </v>
      </c>
      <c r="M209" s="375" t="str">
        <f>IF($I209&gt;7,(IF($I209&lt;12,"X",""))," ")</f>
        <v> </v>
      </c>
      <c r="N209" s="430" t="s">
        <v>461</v>
      </c>
      <c r="O209" s="250" t="s">
        <v>3</v>
      </c>
      <c r="P209" s="205"/>
      <c r="Q209" s="205" t="s">
        <v>3</v>
      </c>
      <c r="R209" s="205"/>
      <c r="S209" s="205"/>
      <c r="T209" s="205" t="s">
        <v>3</v>
      </c>
      <c r="U209" s="249"/>
      <c r="V209" s="233">
        <v>1</v>
      </c>
      <c r="W209" s="231">
        <v>1</v>
      </c>
      <c r="X209" s="231">
        <v>1</v>
      </c>
      <c r="Y209" s="232">
        <f t="shared" si="51"/>
        <v>3</v>
      </c>
      <c r="Z209" s="233" t="s">
        <v>3</v>
      </c>
      <c r="AA209" s="231"/>
      <c r="AB209" s="231"/>
      <c r="AC209" s="232"/>
    </row>
    <row r="210" spans="2:29" s="101" customFormat="1" ht="47.25" customHeight="1" thickBot="1">
      <c r="B210" s="390" t="s">
        <v>175</v>
      </c>
      <c r="C210" s="337" t="s">
        <v>3</v>
      </c>
      <c r="D210" s="331"/>
      <c r="E210" s="340"/>
      <c r="F210" s="337">
        <v>1</v>
      </c>
      <c r="G210" s="331">
        <v>2</v>
      </c>
      <c r="H210" s="331">
        <v>1</v>
      </c>
      <c r="I210" s="340">
        <f t="shared" si="48"/>
        <v>4</v>
      </c>
      <c r="J210" s="371">
        <f t="shared" si="49"/>
      </c>
      <c r="K210" s="370" t="str">
        <f t="shared" si="50"/>
        <v>X</v>
      </c>
      <c r="L210" s="370" t="str">
        <f>IF($I210&gt;5,(IF($I210&lt;8,"X",""))," ")</f>
        <v> </v>
      </c>
      <c r="M210" s="369" t="str">
        <f>IF($I210&gt;7,(IF($I210&lt;12,"X",""))," ")</f>
        <v> </v>
      </c>
      <c r="N210" s="436" t="s">
        <v>461</v>
      </c>
      <c r="O210" s="207" t="s">
        <v>3</v>
      </c>
      <c r="P210" s="165"/>
      <c r="Q210" s="165" t="s">
        <v>350</v>
      </c>
      <c r="R210" s="165"/>
      <c r="S210" s="165"/>
      <c r="T210" s="165" t="s">
        <v>3</v>
      </c>
      <c r="U210" s="284"/>
      <c r="V210" s="237">
        <v>1</v>
      </c>
      <c r="W210" s="235">
        <v>1</v>
      </c>
      <c r="X210" s="235">
        <v>1</v>
      </c>
      <c r="Y210" s="236">
        <f t="shared" si="51"/>
        <v>3</v>
      </c>
      <c r="Z210" s="237" t="s">
        <v>3</v>
      </c>
      <c r="AA210" s="235"/>
      <c r="AB210" s="235"/>
      <c r="AC210" s="236"/>
    </row>
    <row r="211" spans="2:29" ht="21.75" customHeight="1" thickBot="1">
      <c r="B211" s="242"/>
      <c r="C211" s="242"/>
      <c r="D211" s="242"/>
      <c r="E211" s="242"/>
      <c r="F211" s="242"/>
      <c r="G211" s="291"/>
      <c r="H211" s="744" t="s">
        <v>22</v>
      </c>
      <c r="I211" s="745"/>
      <c r="J211" s="10"/>
      <c r="K211" s="11"/>
      <c r="L211" s="45" t="s">
        <v>3</v>
      </c>
      <c r="M211" s="12"/>
      <c r="N211" s="243"/>
      <c r="X211" s="773" t="s">
        <v>22</v>
      </c>
      <c r="Y211" s="774"/>
      <c r="Z211" s="574"/>
      <c r="AA211" s="575" t="s">
        <v>3</v>
      </c>
      <c r="AB211" s="367"/>
      <c r="AC211" s="352"/>
    </row>
    <row r="212" spans="2:14" ht="21.75" customHeight="1" thickBot="1">
      <c r="B212" s="90"/>
      <c r="C212" s="90"/>
      <c r="D212" s="90"/>
      <c r="E212" s="90"/>
      <c r="F212" s="90"/>
      <c r="G212" s="90"/>
      <c r="H212" s="36"/>
      <c r="I212" s="36"/>
      <c r="J212" s="32"/>
      <c r="K212" s="32"/>
      <c r="L212" s="32"/>
      <c r="M212" s="32"/>
      <c r="N212" s="244"/>
    </row>
    <row r="213" spans="2:29" ht="21.75" customHeight="1" thickBot="1">
      <c r="B213" s="90"/>
      <c r="C213" s="90"/>
      <c r="D213" s="90"/>
      <c r="E213" s="90"/>
      <c r="F213" s="741" t="s">
        <v>14</v>
      </c>
      <c r="G213" s="742"/>
      <c r="H213" s="742"/>
      <c r="I213" s="743"/>
      <c r="J213" s="741" t="s">
        <v>15</v>
      </c>
      <c r="K213" s="742"/>
      <c r="L213" s="742"/>
      <c r="M213" s="743"/>
      <c r="N213" s="244"/>
      <c r="O213" s="784" t="s">
        <v>168</v>
      </c>
      <c r="P213" s="785"/>
      <c r="Q213" s="785"/>
      <c r="R213" s="785"/>
      <c r="S213" s="785"/>
      <c r="T213" s="785"/>
      <c r="U213" s="785"/>
      <c r="V213" s="741" t="s">
        <v>262</v>
      </c>
      <c r="W213" s="742"/>
      <c r="X213" s="742"/>
      <c r="Y213" s="743"/>
      <c r="Z213" s="741" t="s">
        <v>15</v>
      </c>
      <c r="AA213" s="742"/>
      <c r="AB213" s="742"/>
      <c r="AC213" s="743"/>
    </row>
    <row r="214" spans="2:29" ht="21.75" customHeight="1" thickBot="1">
      <c r="B214" s="9" t="s">
        <v>16</v>
      </c>
      <c r="C214" s="5" t="s">
        <v>13</v>
      </c>
      <c r="D214" s="6" t="s">
        <v>12</v>
      </c>
      <c r="E214" s="7" t="s">
        <v>11</v>
      </c>
      <c r="F214" s="5" t="s">
        <v>20</v>
      </c>
      <c r="G214" s="6" t="s">
        <v>10</v>
      </c>
      <c r="H214" s="8" t="s">
        <v>9</v>
      </c>
      <c r="I214" s="7" t="s">
        <v>19</v>
      </c>
      <c r="J214" s="5" t="s">
        <v>4</v>
      </c>
      <c r="K214" s="6" t="s">
        <v>5</v>
      </c>
      <c r="L214" s="6" t="s">
        <v>6</v>
      </c>
      <c r="M214" s="7" t="s">
        <v>7</v>
      </c>
      <c r="N214" s="9" t="s">
        <v>8</v>
      </c>
      <c r="O214" s="487" t="s">
        <v>205</v>
      </c>
      <c r="P214" s="488" t="s">
        <v>162</v>
      </c>
      <c r="Q214" s="488" t="s">
        <v>343</v>
      </c>
      <c r="R214" s="489" t="s">
        <v>164</v>
      </c>
      <c r="S214" s="489" t="s">
        <v>165</v>
      </c>
      <c r="T214" s="489" t="s">
        <v>166</v>
      </c>
      <c r="U214" s="488" t="s">
        <v>167</v>
      </c>
      <c r="V214" s="5" t="s">
        <v>20</v>
      </c>
      <c r="W214" s="6" t="s">
        <v>10</v>
      </c>
      <c r="X214" s="8" t="s">
        <v>9</v>
      </c>
      <c r="Y214" s="7" t="s">
        <v>19</v>
      </c>
      <c r="Z214" s="5" t="s">
        <v>4</v>
      </c>
      <c r="AA214" s="6" t="s">
        <v>5</v>
      </c>
      <c r="AB214" s="6" t="s">
        <v>6</v>
      </c>
      <c r="AC214" s="7" t="s">
        <v>7</v>
      </c>
    </row>
    <row r="215" spans="2:29" s="101" customFormat="1" ht="21.75" customHeight="1" thickBot="1">
      <c r="B215" s="779" t="s">
        <v>261</v>
      </c>
      <c r="C215" s="780"/>
      <c r="D215" s="780"/>
      <c r="E215" s="780"/>
      <c r="F215" s="780"/>
      <c r="G215" s="780"/>
      <c r="H215" s="780"/>
      <c r="I215" s="780"/>
      <c r="J215" s="780"/>
      <c r="K215" s="780"/>
      <c r="L215" s="780"/>
      <c r="M215" s="780"/>
      <c r="N215" s="780"/>
      <c r="O215" s="771"/>
      <c r="P215" s="771"/>
      <c r="Q215" s="771"/>
      <c r="R215" s="771"/>
      <c r="S215" s="771"/>
      <c r="T215" s="771"/>
      <c r="U215" s="771"/>
      <c r="V215" s="771"/>
      <c r="W215" s="771"/>
      <c r="X215" s="771"/>
      <c r="Y215" s="771"/>
      <c r="Z215" s="771"/>
      <c r="AA215" s="771"/>
      <c r="AB215" s="771"/>
      <c r="AC215" s="772"/>
    </row>
    <row r="216" spans="2:29" s="101" customFormat="1" ht="59.25" customHeight="1">
      <c r="B216" s="381" t="s">
        <v>119</v>
      </c>
      <c r="C216" s="385" t="s">
        <v>3</v>
      </c>
      <c r="D216" s="387"/>
      <c r="E216" s="388"/>
      <c r="F216" s="385">
        <v>1</v>
      </c>
      <c r="G216" s="387">
        <v>2</v>
      </c>
      <c r="H216" s="387">
        <v>1</v>
      </c>
      <c r="I216" s="386">
        <f>H216+G216+F216</f>
        <v>4</v>
      </c>
      <c r="J216" s="385">
        <f>IF($I216&gt;0,(IF($I216&lt;4,"X",""))," ")</f>
      </c>
      <c r="K216" s="384" t="str">
        <f>IF($I216&gt;3,(IF($I216&lt;6,"X",""))," ")</f>
        <v>X</v>
      </c>
      <c r="L216" s="384" t="str">
        <f>IF($I216&gt;5,(IF($I216&lt;8,"X",""))," ")</f>
        <v> </v>
      </c>
      <c r="M216" s="383" t="str">
        <f>IF($I216&gt;7,(IF($I216&lt;12,"X",""))," ")</f>
        <v> </v>
      </c>
      <c r="N216" s="484" t="s">
        <v>462</v>
      </c>
      <c r="O216" s="206" t="s">
        <v>3</v>
      </c>
      <c r="P216" s="162"/>
      <c r="Q216" s="162" t="s">
        <v>3</v>
      </c>
      <c r="R216" s="162"/>
      <c r="S216" s="162" t="s">
        <v>3</v>
      </c>
      <c r="T216" s="162" t="s">
        <v>3</v>
      </c>
      <c r="U216" s="324"/>
      <c r="V216" s="274">
        <v>1</v>
      </c>
      <c r="W216" s="272">
        <v>1</v>
      </c>
      <c r="X216" s="272">
        <v>1</v>
      </c>
      <c r="Y216" s="275">
        <f>SUM(V216:X216)</f>
        <v>3</v>
      </c>
      <c r="Z216" s="274" t="s">
        <v>3</v>
      </c>
      <c r="AA216" s="272"/>
      <c r="AB216" s="272"/>
      <c r="AC216" s="275"/>
    </row>
    <row r="217" spans="2:29" s="101" customFormat="1" ht="59.25" customHeight="1" thickBot="1">
      <c r="B217" s="373" t="s">
        <v>120</v>
      </c>
      <c r="C217" s="337" t="s">
        <v>3</v>
      </c>
      <c r="D217" s="331"/>
      <c r="E217" s="372"/>
      <c r="F217" s="337">
        <v>1</v>
      </c>
      <c r="G217" s="331">
        <v>2</v>
      </c>
      <c r="H217" s="331">
        <v>1</v>
      </c>
      <c r="I217" s="340">
        <f>H217+G217+F217</f>
        <v>4</v>
      </c>
      <c r="J217" s="371">
        <f>IF($I217&gt;0,(IF($I217&lt;4,"X",""))," ")</f>
      </c>
      <c r="K217" s="370" t="str">
        <f>IF($I217&gt;3,(IF($I217&lt;6,"X",""))," ")</f>
        <v>X</v>
      </c>
      <c r="L217" s="370" t="str">
        <f>IF($I217&gt;5,(IF($I217&lt;8,"X",""))," ")</f>
        <v> </v>
      </c>
      <c r="M217" s="369" t="str">
        <f>IF($I217&gt;7,(IF($I217&lt;12,"X",""))," ")</f>
        <v> </v>
      </c>
      <c r="N217" s="349" t="s">
        <v>462</v>
      </c>
      <c r="O217" s="207" t="s">
        <v>3</v>
      </c>
      <c r="P217" s="165"/>
      <c r="Q217" s="165" t="s">
        <v>3</v>
      </c>
      <c r="R217" s="165"/>
      <c r="S217" s="165" t="s">
        <v>3</v>
      </c>
      <c r="T217" s="165" t="s">
        <v>3</v>
      </c>
      <c r="U217" s="284"/>
      <c r="V217" s="237">
        <v>1</v>
      </c>
      <c r="W217" s="235">
        <v>1</v>
      </c>
      <c r="X217" s="235">
        <v>1</v>
      </c>
      <c r="Y217" s="236">
        <f>SUM(V217:X217)</f>
        <v>3</v>
      </c>
      <c r="Z217" s="237" t="s">
        <v>3</v>
      </c>
      <c r="AA217" s="235"/>
      <c r="AB217" s="235"/>
      <c r="AC217" s="236"/>
    </row>
    <row r="218" spans="1:256" s="49" customFormat="1" ht="45.75" customHeight="1" thickBot="1">
      <c r="A218" s="1"/>
      <c r="B218" s="373" t="s">
        <v>597</v>
      </c>
      <c r="C218" s="268"/>
      <c r="D218" s="266" t="s">
        <v>3</v>
      </c>
      <c r="E218" s="267"/>
      <c r="F218" s="268"/>
      <c r="G218" s="266"/>
      <c r="H218" s="266"/>
      <c r="I218" s="232"/>
      <c r="J218" s="229" t="str">
        <f>IF($I218&gt;0,(IF($I218&lt;4,"X",""))," ")</f>
        <v> </v>
      </c>
      <c r="K218" s="226" t="str">
        <f>IF($I218&gt;3,(IF($I218&lt;6,"X",""))," ")</f>
        <v> </v>
      </c>
      <c r="L218" s="226" t="str">
        <f>IF($I218&gt;5,(IF($I218&lt;8,"X",""))," ")</f>
        <v> </v>
      </c>
      <c r="M218" s="245" t="str">
        <f>IF($I218&gt;7,(IF($I218&lt;12,"X",""))," ")</f>
        <v> </v>
      </c>
      <c r="N218" s="257" t="s">
        <v>670</v>
      </c>
      <c r="O218" s="233"/>
      <c r="P218" s="231"/>
      <c r="Q218" s="231"/>
      <c r="R218" s="231"/>
      <c r="S218" s="231"/>
      <c r="T218" s="231"/>
      <c r="U218" s="294"/>
      <c r="V218" s="233"/>
      <c r="W218" s="231"/>
      <c r="X218" s="231"/>
      <c r="Y218" s="294"/>
      <c r="Z218" s="233"/>
      <c r="AA218" s="231"/>
      <c r="AB218" s="231"/>
      <c r="AC218" s="232"/>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2:29" ht="21.75" customHeight="1" thickBot="1">
      <c r="B219" s="242"/>
      <c r="C219" s="242"/>
      <c r="D219" s="242"/>
      <c r="E219" s="242"/>
      <c r="F219" s="242"/>
      <c r="G219" s="242"/>
      <c r="H219" s="744" t="s">
        <v>22</v>
      </c>
      <c r="I219" s="745"/>
      <c r="J219" s="10"/>
      <c r="K219" s="11" t="s">
        <v>3</v>
      </c>
      <c r="L219" s="45"/>
      <c r="M219" s="12"/>
      <c r="N219" s="243"/>
      <c r="X219" s="773" t="s">
        <v>22</v>
      </c>
      <c r="Y219" s="775"/>
      <c r="Z219" s="368" t="s">
        <v>3</v>
      </c>
      <c r="AA219" s="350"/>
      <c r="AB219" s="367"/>
      <c r="AC219" s="352"/>
    </row>
    <row r="220" spans="4:5" ht="21.75" customHeight="1" thickBot="1">
      <c r="D220" s="13"/>
      <c r="E220" s="13"/>
    </row>
    <row r="221" spans="2:29" ht="21.75" customHeight="1" thickBot="1">
      <c r="B221" s="90"/>
      <c r="C221" s="90"/>
      <c r="D221" s="90"/>
      <c r="E221" s="90"/>
      <c r="F221" s="741" t="s">
        <v>14</v>
      </c>
      <c r="G221" s="742"/>
      <c r="H221" s="742"/>
      <c r="I221" s="743"/>
      <c r="J221" s="741" t="s">
        <v>15</v>
      </c>
      <c r="K221" s="742"/>
      <c r="L221" s="742"/>
      <c r="M221" s="743"/>
      <c r="N221" s="244"/>
      <c r="O221" s="784" t="s">
        <v>168</v>
      </c>
      <c r="P221" s="785"/>
      <c r="Q221" s="785"/>
      <c r="R221" s="785"/>
      <c r="S221" s="785"/>
      <c r="T221" s="785"/>
      <c r="U221" s="785"/>
      <c r="V221" s="741" t="s">
        <v>262</v>
      </c>
      <c r="W221" s="742"/>
      <c r="X221" s="742"/>
      <c r="Y221" s="743"/>
      <c r="Z221" s="741" t="s">
        <v>15</v>
      </c>
      <c r="AA221" s="742"/>
      <c r="AB221" s="742"/>
      <c r="AC221" s="743"/>
    </row>
    <row r="222" spans="2:29" ht="21.75" customHeight="1" thickBot="1">
      <c r="B222" s="9" t="s">
        <v>16</v>
      </c>
      <c r="C222" s="5" t="s">
        <v>13</v>
      </c>
      <c r="D222" s="6" t="s">
        <v>12</v>
      </c>
      <c r="E222" s="7" t="s">
        <v>11</v>
      </c>
      <c r="F222" s="5" t="s">
        <v>20</v>
      </c>
      <c r="G222" s="6" t="s">
        <v>10</v>
      </c>
      <c r="H222" s="8" t="s">
        <v>9</v>
      </c>
      <c r="I222" s="7" t="s">
        <v>19</v>
      </c>
      <c r="J222" s="5" t="s">
        <v>4</v>
      </c>
      <c r="K222" s="6" t="s">
        <v>5</v>
      </c>
      <c r="L222" s="6" t="s">
        <v>6</v>
      </c>
      <c r="M222" s="7" t="s">
        <v>7</v>
      </c>
      <c r="N222" s="87" t="s">
        <v>8</v>
      </c>
      <c r="O222" s="487" t="s">
        <v>205</v>
      </c>
      <c r="P222" s="488" t="s">
        <v>162</v>
      </c>
      <c r="Q222" s="488" t="s">
        <v>343</v>
      </c>
      <c r="R222" s="489" t="s">
        <v>164</v>
      </c>
      <c r="S222" s="489" t="s">
        <v>165</v>
      </c>
      <c r="T222" s="489" t="s">
        <v>166</v>
      </c>
      <c r="U222" s="488" t="s">
        <v>167</v>
      </c>
      <c r="V222" s="5" t="s">
        <v>20</v>
      </c>
      <c r="W222" s="6" t="s">
        <v>10</v>
      </c>
      <c r="X222" s="8" t="s">
        <v>9</v>
      </c>
      <c r="Y222" s="7" t="s">
        <v>19</v>
      </c>
      <c r="Z222" s="5" t="s">
        <v>4</v>
      </c>
      <c r="AA222" s="6" t="s">
        <v>5</v>
      </c>
      <c r="AB222" s="6" t="s">
        <v>6</v>
      </c>
      <c r="AC222" s="7" t="s">
        <v>7</v>
      </c>
    </row>
    <row r="223" spans="2:29" ht="16.5" thickBot="1">
      <c r="B223" s="738" t="s">
        <v>126</v>
      </c>
      <c r="C223" s="739"/>
      <c r="D223" s="739"/>
      <c r="E223" s="739"/>
      <c r="F223" s="739"/>
      <c r="G223" s="739"/>
      <c r="H223" s="739"/>
      <c r="I223" s="739"/>
      <c r="J223" s="739"/>
      <c r="K223" s="739"/>
      <c r="L223" s="739"/>
      <c r="M223" s="739"/>
      <c r="N223" s="739"/>
      <c r="O223" s="602"/>
      <c r="P223" s="602"/>
      <c r="Q223" s="602"/>
      <c r="R223" s="602"/>
      <c r="S223" s="602"/>
      <c r="T223" s="602"/>
      <c r="U223" s="602"/>
      <c r="V223" s="602"/>
      <c r="W223" s="602"/>
      <c r="X223" s="602"/>
      <c r="Y223" s="602"/>
      <c r="Z223" s="602"/>
      <c r="AA223" s="602"/>
      <c r="AB223" s="602"/>
      <c r="AC223" s="603"/>
    </row>
    <row r="224" spans="2:29" s="374" customFormat="1" ht="54" customHeight="1">
      <c r="B224" s="381" t="s">
        <v>127</v>
      </c>
      <c r="C224" s="377" t="s">
        <v>3</v>
      </c>
      <c r="D224" s="379"/>
      <c r="E224" s="380"/>
      <c r="F224" s="377">
        <v>1</v>
      </c>
      <c r="G224" s="379">
        <v>4</v>
      </c>
      <c r="H224" s="379">
        <v>2</v>
      </c>
      <c r="I224" s="378">
        <f>H224+G224+F224</f>
        <v>7</v>
      </c>
      <c r="J224" s="377">
        <f>IF($I224&gt;0,(IF($I224&lt;4,"X",""))," ")</f>
      </c>
      <c r="K224" s="376">
        <f>IF($I224&gt;3,(IF($I224&lt;6,"X",""))," ")</f>
      </c>
      <c r="L224" s="376" t="str">
        <f>IF($I224&gt;5,(IF($I224&lt;8,"X",""))," ")</f>
        <v>X</v>
      </c>
      <c r="M224" s="375" t="str">
        <f>IF($I224&gt;7,(IF($I224&lt;12,"X",""))," ")</f>
        <v> </v>
      </c>
      <c r="N224" s="485" t="s">
        <v>384</v>
      </c>
      <c r="O224" s="206" t="s">
        <v>3</v>
      </c>
      <c r="P224" s="162"/>
      <c r="Q224" s="162"/>
      <c r="R224" s="162"/>
      <c r="S224" s="162"/>
      <c r="T224" s="162"/>
      <c r="U224" s="324" t="s">
        <v>3</v>
      </c>
      <c r="V224" s="274">
        <v>1</v>
      </c>
      <c r="W224" s="272">
        <v>1</v>
      </c>
      <c r="X224" s="272">
        <v>1</v>
      </c>
      <c r="Y224" s="275">
        <f>SUM(V224:X224)</f>
        <v>3</v>
      </c>
      <c r="Z224" s="274" t="s">
        <v>3</v>
      </c>
      <c r="AA224" s="272"/>
      <c r="AB224" s="272"/>
      <c r="AC224" s="275"/>
    </row>
    <row r="225" spans="2:29" s="101" customFormat="1" ht="80.25" customHeight="1" thickBot="1">
      <c r="B225" s="373" t="s">
        <v>516</v>
      </c>
      <c r="C225" s="337" t="s">
        <v>3</v>
      </c>
      <c r="D225" s="331"/>
      <c r="E225" s="372"/>
      <c r="F225" s="337">
        <v>1</v>
      </c>
      <c r="G225" s="331">
        <v>4</v>
      </c>
      <c r="H225" s="331">
        <v>1</v>
      </c>
      <c r="I225" s="340">
        <f>H225+G225+F225</f>
        <v>6</v>
      </c>
      <c r="J225" s="371">
        <f>IF($I225&gt;0,(IF($I225&lt;4,"X",""))," ")</f>
      </c>
      <c r="K225" s="370">
        <f>IF($I225&gt;3,(IF($I225&lt;6,"X",""))," ")</f>
      </c>
      <c r="L225" s="370" t="str">
        <f>IF($I225&gt;5,(IF($I225&lt;8,"X",""))," ")</f>
        <v>X</v>
      </c>
      <c r="M225" s="369" t="str">
        <f>IF($I225&gt;7,(IF($I225&lt;12,"X",""))," ")</f>
        <v> </v>
      </c>
      <c r="N225" s="405" t="s">
        <v>463</v>
      </c>
      <c r="O225" s="207" t="s">
        <v>3</v>
      </c>
      <c r="P225" s="165"/>
      <c r="Q225" s="165"/>
      <c r="R225" s="165"/>
      <c r="S225" s="165"/>
      <c r="T225" s="165"/>
      <c r="U225" s="284" t="s">
        <v>3</v>
      </c>
      <c r="V225" s="237">
        <v>1</v>
      </c>
      <c r="W225" s="235">
        <v>1</v>
      </c>
      <c r="X225" s="235">
        <v>1</v>
      </c>
      <c r="Y225" s="236">
        <f>SUM(V225:X225)</f>
        <v>3</v>
      </c>
      <c r="Z225" s="237" t="s">
        <v>3</v>
      </c>
      <c r="AA225" s="235"/>
      <c r="AB225" s="235"/>
      <c r="AC225" s="236"/>
    </row>
    <row r="226" spans="2:29" ht="16.5" thickBot="1">
      <c r="B226" s="242"/>
      <c r="C226" s="242"/>
      <c r="D226" s="242"/>
      <c r="E226" s="242"/>
      <c r="F226" s="242"/>
      <c r="G226" s="242"/>
      <c r="H226" s="744" t="s">
        <v>22</v>
      </c>
      <c r="I226" s="745"/>
      <c r="J226" s="10"/>
      <c r="K226" s="11"/>
      <c r="L226" s="45" t="s">
        <v>3</v>
      </c>
      <c r="M226" s="12"/>
      <c r="N226" s="243"/>
      <c r="X226" s="773" t="s">
        <v>22</v>
      </c>
      <c r="Y226" s="775"/>
      <c r="Z226" s="368" t="s">
        <v>3</v>
      </c>
      <c r="AA226" s="350"/>
      <c r="AB226" s="367"/>
      <c r="AC226" s="352"/>
    </row>
    <row r="227" spans="4:5" ht="15">
      <c r="D227" s="13"/>
      <c r="E227" s="13"/>
    </row>
    <row r="228" spans="4:5" ht="15">
      <c r="D228" s="13"/>
      <c r="E228" s="13"/>
    </row>
    <row r="229" spans="4:5" ht="15">
      <c r="D229" s="13"/>
      <c r="E229" s="13"/>
    </row>
    <row r="230" spans="4:5" ht="15">
      <c r="D230" s="13"/>
      <c r="E230" s="13"/>
    </row>
    <row r="231" spans="4:5" ht="15">
      <c r="D231" s="13"/>
      <c r="E231" s="13"/>
    </row>
    <row r="232" spans="4:5" ht="15">
      <c r="D232" s="13"/>
      <c r="E232" s="13"/>
    </row>
    <row r="233" spans="4:5" ht="15">
      <c r="D233" s="13"/>
      <c r="E233" s="13"/>
    </row>
    <row r="234" spans="4:5" ht="15">
      <c r="D234" s="13"/>
      <c r="E234" s="13"/>
    </row>
    <row r="235" spans="4:5" ht="15">
      <c r="D235" s="13"/>
      <c r="E235" s="13"/>
    </row>
    <row r="236" spans="4:5" ht="15">
      <c r="D236" s="13"/>
      <c r="E236" s="13"/>
    </row>
    <row r="237" spans="4:5" ht="15">
      <c r="D237" s="13"/>
      <c r="E237" s="13"/>
    </row>
    <row r="238" spans="4:5" ht="15">
      <c r="D238" s="13"/>
      <c r="E238" s="13"/>
    </row>
    <row r="239" spans="4:5" ht="15">
      <c r="D239" s="13"/>
      <c r="E239" s="13"/>
    </row>
    <row r="240" spans="4:5" ht="15">
      <c r="D240" s="13"/>
      <c r="E240" s="13"/>
    </row>
    <row r="241" spans="4:5" ht="15">
      <c r="D241" s="13"/>
      <c r="E241" s="13"/>
    </row>
    <row r="242" spans="4:5" ht="15">
      <c r="D242" s="13"/>
      <c r="E242" s="13"/>
    </row>
    <row r="243" spans="4:5" ht="15">
      <c r="D243" s="13"/>
      <c r="E243" s="13"/>
    </row>
    <row r="244" spans="4:5" ht="15">
      <c r="D244" s="13"/>
      <c r="E244" s="13"/>
    </row>
    <row r="245" spans="4:5" ht="15">
      <c r="D245" s="13"/>
      <c r="E245" s="13"/>
    </row>
    <row r="246" spans="4:5" ht="15">
      <c r="D246" s="13"/>
      <c r="E246" s="13"/>
    </row>
    <row r="247" spans="4:5" ht="15">
      <c r="D247" s="13"/>
      <c r="E247" s="13"/>
    </row>
    <row r="248" spans="4:5" ht="15">
      <c r="D248" s="13"/>
      <c r="E248" s="13"/>
    </row>
    <row r="249" spans="4:5" ht="15">
      <c r="D249" s="13"/>
      <c r="E249" s="13"/>
    </row>
    <row r="250" spans="4:5" ht="15">
      <c r="D250" s="13"/>
      <c r="E250" s="13"/>
    </row>
    <row r="251" spans="4:5" ht="15">
      <c r="D251" s="13"/>
      <c r="E251" s="13"/>
    </row>
    <row r="252" spans="4:5" ht="15">
      <c r="D252" s="13"/>
      <c r="E252" s="13"/>
    </row>
    <row r="253" spans="4:5" ht="15">
      <c r="D253" s="13"/>
      <c r="E253" s="13"/>
    </row>
    <row r="254" spans="4:5" ht="15">
      <c r="D254" s="13"/>
      <c r="E254" s="13"/>
    </row>
    <row r="255" spans="4:5" ht="15">
      <c r="D255" s="13"/>
      <c r="E255" s="13"/>
    </row>
    <row r="256" spans="4:5" ht="15">
      <c r="D256" s="13"/>
      <c r="E256" s="13"/>
    </row>
    <row r="257" spans="4:5" ht="15">
      <c r="D257" s="13"/>
      <c r="E257" s="13"/>
    </row>
    <row r="258" spans="4:5" ht="15">
      <c r="D258" s="13"/>
      <c r="E258" s="13"/>
    </row>
    <row r="259" spans="4:5" ht="15">
      <c r="D259" s="13"/>
      <c r="E259" s="13"/>
    </row>
    <row r="260" spans="4:5" ht="15">
      <c r="D260" s="13"/>
      <c r="E260" s="13"/>
    </row>
    <row r="261" spans="4:5" ht="15">
      <c r="D261" s="13"/>
      <c r="E261" s="13"/>
    </row>
    <row r="262" spans="4:5" ht="15">
      <c r="D262" s="13"/>
      <c r="E262" s="13"/>
    </row>
    <row r="263" spans="4:5" ht="15">
      <c r="D263" s="13"/>
      <c r="E263" s="13"/>
    </row>
    <row r="264" spans="4:5" ht="15">
      <c r="D264" s="13"/>
      <c r="E264" s="13"/>
    </row>
    <row r="265" spans="4:5" ht="15">
      <c r="D265" s="13"/>
      <c r="E265" s="13"/>
    </row>
    <row r="266" spans="4:5" ht="15">
      <c r="D266" s="13"/>
      <c r="E266" s="13"/>
    </row>
    <row r="267" spans="4:5" ht="15">
      <c r="D267" s="13"/>
      <c r="E267" s="13"/>
    </row>
    <row r="268" spans="4:5" ht="15">
      <c r="D268" s="13"/>
      <c r="E268" s="13"/>
    </row>
    <row r="269" spans="4:5" ht="15">
      <c r="D269" s="13"/>
      <c r="E269" s="13"/>
    </row>
    <row r="270" spans="4:5" ht="15">
      <c r="D270" s="13"/>
      <c r="E270" s="13"/>
    </row>
    <row r="271" spans="4:5" ht="15">
      <c r="D271" s="13"/>
      <c r="E271" s="13"/>
    </row>
    <row r="272" spans="4:5" ht="15">
      <c r="D272" s="13"/>
      <c r="E272" s="13"/>
    </row>
    <row r="273" spans="4:5" ht="15">
      <c r="D273" s="13"/>
      <c r="E273" s="13"/>
    </row>
    <row r="274" spans="4:5" ht="15">
      <c r="D274" s="13"/>
      <c r="E274" s="13"/>
    </row>
    <row r="275" spans="4:5" ht="15">
      <c r="D275" s="13"/>
      <c r="E275" s="13"/>
    </row>
    <row r="276" spans="4:5" ht="15">
      <c r="D276" s="13"/>
      <c r="E276" s="13"/>
    </row>
    <row r="277" spans="4:5" ht="15">
      <c r="D277" s="13"/>
      <c r="E277" s="13"/>
    </row>
    <row r="278" spans="4:5" ht="15">
      <c r="D278" s="13"/>
      <c r="E278" s="13"/>
    </row>
    <row r="279" spans="4:5" ht="15">
      <c r="D279" s="13"/>
      <c r="E279" s="13"/>
    </row>
    <row r="280" spans="4:5" ht="15">
      <c r="D280" s="13"/>
      <c r="E280" s="13"/>
    </row>
    <row r="281" spans="4:5" ht="15">
      <c r="D281" s="13"/>
      <c r="E281" s="13"/>
    </row>
    <row r="282" spans="4:5" ht="15">
      <c r="D282" s="13"/>
      <c r="E282" s="13"/>
    </row>
    <row r="283" spans="4:5" ht="15">
      <c r="D283" s="13"/>
      <c r="E283" s="13"/>
    </row>
    <row r="284" spans="4:5" ht="15">
      <c r="D284" s="13"/>
      <c r="E284" s="13"/>
    </row>
    <row r="285" spans="4:5" ht="15">
      <c r="D285" s="13"/>
      <c r="E285" s="13"/>
    </row>
    <row r="286" spans="4:5" ht="15">
      <c r="D286" s="13"/>
      <c r="E286" s="13"/>
    </row>
    <row r="287" spans="4:5" ht="15">
      <c r="D287" s="13"/>
      <c r="E287" s="13"/>
    </row>
    <row r="288" spans="4:5" ht="15">
      <c r="D288" s="13"/>
      <c r="E288" s="13"/>
    </row>
    <row r="289" spans="4:5" ht="15">
      <c r="D289" s="13"/>
      <c r="E289" s="13"/>
    </row>
    <row r="290" spans="4:5" ht="15">
      <c r="D290" s="13"/>
      <c r="E290" s="13"/>
    </row>
    <row r="291" spans="4:5" ht="15">
      <c r="D291" s="13"/>
      <c r="E291" s="13"/>
    </row>
    <row r="292" spans="4:5" ht="15">
      <c r="D292" s="13"/>
      <c r="E292" s="13"/>
    </row>
    <row r="293" spans="4:5" ht="15">
      <c r="D293" s="13"/>
      <c r="E293" s="13"/>
    </row>
    <row r="294" spans="4:5" ht="15">
      <c r="D294" s="13"/>
      <c r="E294" s="13"/>
    </row>
    <row r="295" spans="4:5" ht="15">
      <c r="D295" s="13"/>
      <c r="E295" s="13"/>
    </row>
    <row r="296" spans="4:5" ht="15">
      <c r="D296" s="13"/>
      <c r="E296" s="13"/>
    </row>
    <row r="297" spans="4:5" ht="15">
      <c r="D297" s="13"/>
      <c r="E297" s="13"/>
    </row>
    <row r="298" spans="4:5" ht="15">
      <c r="D298" s="13"/>
      <c r="E298" s="13"/>
    </row>
    <row r="299" spans="4:5" ht="15">
      <c r="D299" s="13"/>
      <c r="E299" s="13"/>
    </row>
    <row r="300" spans="4:5" ht="15">
      <c r="D300" s="13"/>
      <c r="E300" s="13"/>
    </row>
    <row r="301" spans="4:5" ht="15">
      <c r="D301" s="13"/>
      <c r="E301" s="13"/>
    </row>
    <row r="302" spans="4:5" ht="15">
      <c r="D302" s="13"/>
      <c r="E302" s="13"/>
    </row>
    <row r="303" spans="4:5" ht="15">
      <c r="D303" s="13"/>
      <c r="E303" s="13"/>
    </row>
    <row r="304" spans="4:5" ht="15">
      <c r="D304" s="13"/>
      <c r="E304" s="13"/>
    </row>
    <row r="305" spans="4:5" ht="15">
      <c r="D305" s="13"/>
      <c r="E305" s="13"/>
    </row>
    <row r="306" spans="4:5" ht="15">
      <c r="D306" s="13"/>
      <c r="E306" s="13"/>
    </row>
    <row r="307" spans="4:5" ht="15">
      <c r="D307" s="13"/>
      <c r="E307" s="13"/>
    </row>
    <row r="308" spans="4:5" ht="15">
      <c r="D308" s="13"/>
      <c r="E308" s="13"/>
    </row>
    <row r="309" spans="4:5" ht="15">
      <c r="D309" s="13"/>
      <c r="E309" s="13"/>
    </row>
    <row r="310" spans="4:5" ht="15">
      <c r="D310" s="13"/>
      <c r="E310" s="13"/>
    </row>
    <row r="311" spans="4:5" ht="15">
      <c r="D311" s="13"/>
      <c r="E311" s="13"/>
    </row>
    <row r="312" spans="4:5" ht="15">
      <c r="D312" s="13"/>
      <c r="E312" s="13"/>
    </row>
    <row r="313" spans="4:5" ht="15">
      <c r="D313" s="13"/>
      <c r="E313" s="13"/>
    </row>
    <row r="314" spans="4:5" ht="15">
      <c r="D314" s="13"/>
      <c r="E314" s="13"/>
    </row>
    <row r="315" spans="4:5" ht="15">
      <c r="D315" s="13"/>
      <c r="E315" s="13"/>
    </row>
    <row r="316" spans="4:5" ht="15">
      <c r="D316" s="13"/>
      <c r="E316" s="13"/>
    </row>
    <row r="317" spans="4:5" ht="15">
      <c r="D317" s="13"/>
      <c r="E317" s="13"/>
    </row>
    <row r="318" spans="4:5" ht="15">
      <c r="D318" s="13"/>
      <c r="E318" s="13"/>
    </row>
    <row r="319" spans="4:5" ht="15">
      <c r="D319" s="13"/>
      <c r="E319" s="13"/>
    </row>
    <row r="320" spans="4:5" ht="15">
      <c r="D320" s="13"/>
      <c r="E320" s="13"/>
    </row>
    <row r="321" spans="4:5" ht="15">
      <c r="D321" s="13"/>
      <c r="E321" s="13"/>
    </row>
    <row r="322" spans="4:5" ht="15">
      <c r="D322" s="13"/>
      <c r="E322" s="13"/>
    </row>
    <row r="323" spans="4:5" ht="15">
      <c r="D323" s="13"/>
      <c r="E323" s="13"/>
    </row>
    <row r="324" spans="4:5" ht="15">
      <c r="D324" s="13"/>
      <c r="E324" s="13"/>
    </row>
    <row r="325" spans="4:5" ht="15">
      <c r="D325" s="13"/>
      <c r="E325" s="13"/>
    </row>
    <row r="326" spans="4:5" ht="15">
      <c r="D326" s="13"/>
      <c r="E326" s="13"/>
    </row>
    <row r="327" spans="4:5" ht="15">
      <c r="D327" s="13"/>
      <c r="E327" s="13"/>
    </row>
    <row r="328" spans="4:5" ht="15">
      <c r="D328" s="13"/>
      <c r="E328" s="13"/>
    </row>
    <row r="329" spans="4:5" ht="15">
      <c r="D329" s="13"/>
      <c r="E329" s="13"/>
    </row>
    <row r="330" spans="4:5" ht="15">
      <c r="D330" s="13"/>
      <c r="E330" s="13"/>
    </row>
    <row r="331" spans="4:5" ht="15">
      <c r="D331" s="13"/>
      <c r="E331" s="13"/>
    </row>
    <row r="332" spans="4:5" ht="15">
      <c r="D332" s="13"/>
      <c r="E332" s="13"/>
    </row>
    <row r="333" spans="4:5" ht="15">
      <c r="D333" s="13"/>
      <c r="E333" s="13"/>
    </row>
    <row r="334" spans="4:5" ht="15">
      <c r="D334" s="13"/>
      <c r="E334" s="13"/>
    </row>
    <row r="335" spans="4:5" ht="15">
      <c r="D335" s="13"/>
      <c r="E335" s="13"/>
    </row>
    <row r="336" spans="4:5" ht="15">
      <c r="D336" s="13"/>
      <c r="E336" s="13"/>
    </row>
  </sheetData>
  <sheetProtection/>
  <mergeCells count="172">
    <mergeCell ref="B11:U11"/>
    <mergeCell ref="B223:N223"/>
    <mergeCell ref="H226:I226"/>
    <mergeCell ref="X226:Y226"/>
    <mergeCell ref="B215:AC215"/>
    <mergeCell ref="H219:I219"/>
    <mergeCell ref="X219:Y219"/>
    <mergeCell ref="F221:I221"/>
    <mergeCell ref="J221:M221"/>
    <mergeCell ref="O221:U221"/>
    <mergeCell ref="V221:Y221"/>
    <mergeCell ref="Z221:AC221"/>
    <mergeCell ref="Z202:AC202"/>
    <mergeCell ref="B204:N204"/>
    <mergeCell ref="H211:I211"/>
    <mergeCell ref="X211:Y211"/>
    <mergeCell ref="F213:I213"/>
    <mergeCell ref="J213:M213"/>
    <mergeCell ref="O213:U213"/>
    <mergeCell ref="V213:Y213"/>
    <mergeCell ref="Z213:AC213"/>
    <mergeCell ref="B195:N195"/>
    <mergeCell ref="H199:I199"/>
    <mergeCell ref="X199:Y199"/>
    <mergeCell ref="F202:I202"/>
    <mergeCell ref="J202:M202"/>
    <mergeCell ref="O202:U202"/>
    <mergeCell ref="V202:Y202"/>
    <mergeCell ref="B184:AC184"/>
    <mergeCell ref="H191:I191"/>
    <mergeCell ref="X191:Y191"/>
    <mergeCell ref="F193:I193"/>
    <mergeCell ref="J193:M193"/>
    <mergeCell ref="O193:U193"/>
    <mergeCell ref="V193:Y193"/>
    <mergeCell ref="Z193:AC193"/>
    <mergeCell ref="B177:AC177"/>
    <mergeCell ref="H180:I180"/>
    <mergeCell ref="X180:Y180"/>
    <mergeCell ref="F182:I182"/>
    <mergeCell ref="J182:M182"/>
    <mergeCell ref="O182:U182"/>
    <mergeCell ref="V182:Y182"/>
    <mergeCell ref="Z182:AC182"/>
    <mergeCell ref="B170:AC170"/>
    <mergeCell ref="H173:I173"/>
    <mergeCell ref="X173:Y173"/>
    <mergeCell ref="F175:I175"/>
    <mergeCell ref="J175:M175"/>
    <mergeCell ref="O175:U175"/>
    <mergeCell ref="V175:Y175"/>
    <mergeCell ref="Z175:AC175"/>
    <mergeCell ref="B162:AC162"/>
    <mergeCell ref="H166:I166"/>
    <mergeCell ref="X166:Y166"/>
    <mergeCell ref="F168:I168"/>
    <mergeCell ref="J168:M168"/>
    <mergeCell ref="O168:U168"/>
    <mergeCell ref="V168:Y168"/>
    <mergeCell ref="Z168:AC168"/>
    <mergeCell ref="B148:AC148"/>
    <mergeCell ref="H157:I157"/>
    <mergeCell ref="X157:Y157"/>
    <mergeCell ref="F160:I160"/>
    <mergeCell ref="J160:M160"/>
    <mergeCell ref="O160:U160"/>
    <mergeCell ref="V160:Y160"/>
    <mergeCell ref="Z160:AC160"/>
    <mergeCell ref="B132:AC132"/>
    <mergeCell ref="H144:I144"/>
    <mergeCell ref="X144:Y144"/>
    <mergeCell ref="F146:I146"/>
    <mergeCell ref="J146:M146"/>
    <mergeCell ref="O146:U146"/>
    <mergeCell ref="V146:Y146"/>
    <mergeCell ref="Z146:AC146"/>
    <mergeCell ref="B123:AC123"/>
    <mergeCell ref="H128:I128"/>
    <mergeCell ref="X128:Y128"/>
    <mergeCell ref="F130:I130"/>
    <mergeCell ref="J130:M130"/>
    <mergeCell ref="O130:U130"/>
    <mergeCell ref="V130:Y130"/>
    <mergeCell ref="Z130:AC130"/>
    <mergeCell ref="B112:AC112"/>
    <mergeCell ref="H119:I119"/>
    <mergeCell ref="X119:Y119"/>
    <mergeCell ref="F121:I121"/>
    <mergeCell ref="J121:M121"/>
    <mergeCell ref="O121:U121"/>
    <mergeCell ref="V121:Y121"/>
    <mergeCell ref="Z121:AC121"/>
    <mergeCell ref="Z103:AC103"/>
    <mergeCell ref="B105:N105"/>
    <mergeCell ref="H108:I108"/>
    <mergeCell ref="X108:Y108"/>
    <mergeCell ref="F110:I110"/>
    <mergeCell ref="J110:M110"/>
    <mergeCell ref="O110:U110"/>
    <mergeCell ref="V110:Y110"/>
    <mergeCell ref="Z110:AC110"/>
    <mergeCell ref="H101:I101"/>
    <mergeCell ref="X101:Y101"/>
    <mergeCell ref="F103:I103"/>
    <mergeCell ref="J103:M103"/>
    <mergeCell ref="O103:U103"/>
    <mergeCell ref="V103:Y103"/>
    <mergeCell ref="F87:I87"/>
    <mergeCell ref="J87:M87"/>
    <mergeCell ref="O87:U87"/>
    <mergeCell ref="V87:Y87"/>
    <mergeCell ref="Z87:AC87"/>
    <mergeCell ref="B89:AC89"/>
    <mergeCell ref="Z68:AC68"/>
    <mergeCell ref="B70:N70"/>
    <mergeCell ref="H78:I78"/>
    <mergeCell ref="X78:Y78"/>
    <mergeCell ref="B81:AC81"/>
    <mergeCell ref="H84:I84"/>
    <mergeCell ref="X84:Y84"/>
    <mergeCell ref="B63:N63"/>
    <mergeCell ref="H66:I66"/>
    <mergeCell ref="X66:Y66"/>
    <mergeCell ref="F68:I68"/>
    <mergeCell ref="J68:M68"/>
    <mergeCell ref="O68:U68"/>
    <mergeCell ref="V68:Y68"/>
    <mergeCell ref="Z49:AC49"/>
    <mergeCell ref="B51:N51"/>
    <mergeCell ref="H59:I59"/>
    <mergeCell ref="X59:Y59"/>
    <mergeCell ref="F61:I61"/>
    <mergeCell ref="J61:M61"/>
    <mergeCell ref="O61:U61"/>
    <mergeCell ref="V61:Y61"/>
    <mergeCell ref="Z61:AC61"/>
    <mergeCell ref="B38:N38"/>
    <mergeCell ref="H47:I47"/>
    <mergeCell ref="X47:Y47"/>
    <mergeCell ref="F49:I49"/>
    <mergeCell ref="J49:M49"/>
    <mergeCell ref="O49:U49"/>
    <mergeCell ref="V49:Y49"/>
    <mergeCell ref="Z22:AC22"/>
    <mergeCell ref="B24:N24"/>
    <mergeCell ref="H34:I34"/>
    <mergeCell ref="X34:Y34"/>
    <mergeCell ref="F36:I36"/>
    <mergeCell ref="J36:M36"/>
    <mergeCell ref="O36:U36"/>
    <mergeCell ref="V36:Y36"/>
    <mergeCell ref="Z36:AC36"/>
    <mergeCell ref="H20:I20"/>
    <mergeCell ref="X20:Y20"/>
    <mergeCell ref="F22:I22"/>
    <mergeCell ref="J22:M22"/>
    <mergeCell ref="O22:U22"/>
    <mergeCell ref="V22:Y22"/>
    <mergeCell ref="F13:I13"/>
    <mergeCell ref="J13:M13"/>
    <mergeCell ref="O13:U13"/>
    <mergeCell ref="V13:Y13"/>
    <mergeCell ref="Z13:AC13"/>
    <mergeCell ref="B15:N15"/>
    <mergeCell ref="Z7:AA7"/>
    <mergeCell ref="Z8:AA8"/>
    <mergeCell ref="Z9:AC9"/>
    <mergeCell ref="C7:E7"/>
    <mergeCell ref="J7:K7"/>
    <mergeCell ref="C8:E8"/>
    <mergeCell ref="J8:K8"/>
    <mergeCell ref="J9:M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AF225"/>
  <sheetViews>
    <sheetView view="pageBreakPreview" zoomScale="70" zoomScaleNormal="60" zoomScaleSheetLayoutView="70" zoomScalePageLayoutView="0" workbookViewId="0" topLeftCell="O4">
      <selection activeCell="AC158" sqref="AC158"/>
    </sheetView>
  </sheetViews>
  <sheetFormatPr defaultColWidth="11.421875" defaultRowHeight="12.75"/>
  <cols>
    <col min="1" max="1" width="6.28125" style="101" customWidth="1"/>
    <col min="2" max="2" width="49.57421875" style="101" customWidth="1"/>
    <col min="3" max="3" width="10.421875" style="103" customWidth="1"/>
    <col min="4" max="4" width="12.28125" style="103" customWidth="1"/>
    <col min="5" max="5" width="15.140625" style="103" bestFit="1" customWidth="1"/>
    <col min="6" max="6" width="18.421875" style="103" customWidth="1"/>
    <col min="7" max="7" width="11.57421875" style="103" customWidth="1"/>
    <col min="8" max="8" width="16.140625" style="103" customWidth="1"/>
    <col min="9" max="9" width="14.140625" style="103" customWidth="1"/>
    <col min="10" max="13" width="8.7109375" style="103" customWidth="1"/>
    <col min="14" max="14" width="96.28125" style="101" customWidth="1"/>
    <col min="15" max="21" width="15.00390625" style="478" customWidth="1"/>
    <col min="22" max="22" width="18.421875" style="13" customWidth="1"/>
    <col min="23" max="23" width="11.57421875" style="13" customWidth="1"/>
    <col min="24" max="24" width="16.140625" style="13" customWidth="1"/>
    <col min="25" max="25" width="14.140625" style="13" customWidth="1"/>
    <col min="26" max="29" width="8.7109375" style="13" customWidth="1"/>
    <col min="30" max="16384" width="11.421875" style="101" customWidth="1"/>
  </cols>
  <sheetData>
    <row r="1" spans="6:22" ht="75.75" customHeight="1">
      <c r="F1" s="444"/>
      <c r="N1" s="472"/>
      <c r="V1" s="33"/>
    </row>
    <row r="2" ht="15">
      <c r="D2" s="103" t="s">
        <v>112</v>
      </c>
    </row>
    <row r="3" spans="6:22" ht="15.75">
      <c r="F3" s="444"/>
      <c r="V3" s="33"/>
    </row>
    <row r="5" spans="3:29" s="374" customFormat="1" ht="15">
      <c r="C5" s="493"/>
      <c r="D5" s="493"/>
      <c r="E5" s="493"/>
      <c r="F5" s="493"/>
      <c r="G5" s="493"/>
      <c r="H5" s="493"/>
      <c r="I5" s="493"/>
      <c r="J5" s="493"/>
      <c r="K5" s="493"/>
      <c r="L5" s="493"/>
      <c r="M5" s="493"/>
      <c r="O5" s="478"/>
      <c r="P5" s="478"/>
      <c r="Q5" s="478"/>
      <c r="R5" s="478"/>
      <c r="S5" s="478"/>
      <c r="T5" s="478"/>
      <c r="U5" s="478"/>
      <c r="V5" s="478"/>
      <c r="W5" s="478"/>
      <c r="X5" s="478"/>
      <c r="Y5" s="478"/>
      <c r="Z5" s="478"/>
      <c r="AA5" s="478"/>
      <c r="AB5" s="478"/>
      <c r="AC5" s="478"/>
    </row>
    <row r="6" spans="3:29" s="374" customFormat="1" ht="15.75" thickBot="1">
      <c r="C6" s="493"/>
      <c r="D6" s="493"/>
      <c r="E6" s="493"/>
      <c r="F6" s="493"/>
      <c r="G6" s="493"/>
      <c r="H6" s="493"/>
      <c r="I6" s="493"/>
      <c r="J6" s="493"/>
      <c r="K6" s="493"/>
      <c r="L6" s="493"/>
      <c r="M6" s="493"/>
      <c r="O6" s="478"/>
      <c r="P6" s="478"/>
      <c r="Q6" s="478"/>
      <c r="R6" s="478"/>
      <c r="S6" s="478"/>
      <c r="T6" s="478"/>
      <c r="U6" s="478"/>
      <c r="V6" s="478"/>
      <c r="W6" s="478"/>
      <c r="X6" s="478"/>
      <c r="Y6" s="478"/>
      <c r="Z6" s="478"/>
      <c r="AA6" s="478"/>
      <c r="AB6" s="478"/>
      <c r="AC6" s="478"/>
    </row>
    <row r="7" spans="2:29" s="374" customFormat="1" ht="30" customHeight="1" thickTop="1">
      <c r="B7" s="609" t="s">
        <v>49</v>
      </c>
      <c r="C7" s="803"/>
      <c r="D7" s="803"/>
      <c r="E7" s="804"/>
      <c r="F7" s="493"/>
      <c r="G7" s="493"/>
      <c r="H7" s="493"/>
      <c r="I7" s="493"/>
      <c r="J7" s="805" t="s">
        <v>67</v>
      </c>
      <c r="K7" s="806"/>
      <c r="L7" s="610"/>
      <c r="M7" s="610"/>
      <c r="N7" s="611"/>
      <c r="O7" s="478"/>
      <c r="P7" s="478"/>
      <c r="Q7" s="478"/>
      <c r="R7" s="478"/>
      <c r="S7" s="91"/>
      <c r="T7" s="91"/>
      <c r="U7" s="91"/>
      <c r="V7" s="91"/>
      <c r="W7" s="91"/>
      <c r="X7" s="91"/>
      <c r="Y7" s="91"/>
      <c r="Z7" s="807"/>
      <c r="AA7" s="807"/>
      <c r="AB7" s="91"/>
      <c r="AC7" s="91"/>
    </row>
    <row r="8" spans="2:29" s="374" customFormat="1" ht="30.75" customHeight="1" thickBot="1">
      <c r="B8" s="612" t="s">
        <v>2</v>
      </c>
      <c r="C8" s="808"/>
      <c r="D8" s="808"/>
      <c r="E8" s="809"/>
      <c r="F8" s="493"/>
      <c r="G8" s="493"/>
      <c r="H8" s="493"/>
      <c r="I8" s="493"/>
      <c r="J8" s="810" t="s">
        <v>68</v>
      </c>
      <c r="K8" s="811"/>
      <c r="L8" s="477"/>
      <c r="M8" s="477"/>
      <c r="N8" s="613"/>
      <c r="O8" s="478"/>
      <c r="P8" s="478"/>
      <c r="Q8" s="478"/>
      <c r="R8" s="478"/>
      <c r="S8" s="91"/>
      <c r="T8" s="91"/>
      <c r="U8" s="91"/>
      <c r="V8" s="91"/>
      <c r="W8" s="91"/>
      <c r="X8" s="91"/>
      <c r="Y8" s="91"/>
      <c r="Z8" s="807"/>
      <c r="AA8" s="807"/>
      <c r="AB8" s="91"/>
      <c r="AC8" s="91"/>
    </row>
    <row r="9" spans="2:29" s="374" customFormat="1" ht="34.5" customHeight="1" thickBot="1" thickTop="1">
      <c r="B9" s="614" t="s">
        <v>98</v>
      </c>
      <c r="C9" s="615"/>
      <c r="D9" s="615"/>
      <c r="E9" s="615"/>
      <c r="F9" s="493"/>
      <c r="G9" s="493"/>
      <c r="H9" s="493"/>
      <c r="I9" s="493"/>
      <c r="J9" s="812" t="s">
        <v>69</v>
      </c>
      <c r="K9" s="813"/>
      <c r="L9" s="813"/>
      <c r="M9" s="813"/>
      <c r="N9" s="616"/>
      <c r="O9" s="478"/>
      <c r="P9" s="478"/>
      <c r="Q9" s="478"/>
      <c r="R9" s="478"/>
      <c r="S9" s="91"/>
      <c r="T9" s="91"/>
      <c r="U9" s="91"/>
      <c r="V9" s="91"/>
      <c r="W9" s="91"/>
      <c r="X9" s="91"/>
      <c r="Y9" s="91"/>
      <c r="Z9" s="807"/>
      <c r="AA9" s="807"/>
      <c r="AB9" s="807"/>
      <c r="AC9" s="807"/>
    </row>
    <row r="10" spans="2:29" s="374" customFormat="1" ht="16.5" thickTop="1">
      <c r="B10" s="617"/>
      <c r="C10" s="618"/>
      <c r="D10" s="493"/>
      <c r="E10" s="493"/>
      <c r="F10" s="493"/>
      <c r="G10" s="493"/>
      <c r="H10" s="493"/>
      <c r="I10" s="493"/>
      <c r="J10" s="493"/>
      <c r="K10" s="493"/>
      <c r="L10" s="493"/>
      <c r="M10" s="493"/>
      <c r="O10" s="478"/>
      <c r="P10" s="478"/>
      <c r="Q10" s="478"/>
      <c r="R10" s="478"/>
      <c r="S10" s="91"/>
      <c r="T10" s="91"/>
      <c r="U10" s="91"/>
      <c r="V10" s="91"/>
      <c r="W10" s="91"/>
      <c r="X10" s="91"/>
      <c r="Y10" s="91"/>
      <c r="Z10" s="91"/>
      <c r="AA10" s="91"/>
      <c r="AB10" s="91"/>
      <c r="AC10" s="91"/>
    </row>
    <row r="11" spans="2:21" ht="31.5" customHeight="1">
      <c r="B11" s="794" t="s">
        <v>663</v>
      </c>
      <c r="C11" s="794"/>
      <c r="D11" s="794"/>
      <c r="E11" s="794"/>
      <c r="F11" s="794"/>
      <c r="G11" s="794"/>
      <c r="H11" s="794"/>
      <c r="I11" s="794"/>
      <c r="J11" s="794"/>
      <c r="K11" s="794"/>
      <c r="L11" s="794"/>
      <c r="M11" s="794"/>
      <c r="N11" s="794"/>
      <c r="O11" s="794"/>
      <c r="P11" s="794"/>
      <c r="Q11" s="794"/>
      <c r="R11" s="794"/>
      <c r="S11" s="794"/>
      <c r="T11" s="794"/>
      <c r="U11" s="794"/>
    </row>
    <row r="12" spans="3:29" s="374" customFormat="1" ht="15" customHeight="1" thickBot="1">
      <c r="C12" s="619"/>
      <c r="D12" s="493"/>
      <c r="E12" s="493"/>
      <c r="F12" s="493"/>
      <c r="G12" s="493"/>
      <c r="H12" s="493"/>
      <c r="I12" s="493"/>
      <c r="J12" s="493"/>
      <c r="K12" s="493"/>
      <c r="L12" s="493"/>
      <c r="M12" s="493"/>
      <c r="N12" s="619" t="s">
        <v>70</v>
      </c>
      <c r="O12" s="478"/>
      <c r="P12" s="478"/>
      <c r="Q12" s="478"/>
      <c r="R12" s="478"/>
      <c r="S12" s="478"/>
      <c r="T12" s="478"/>
      <c r="U12" s="478"/>
      <c r="V12" s="478"/>
      <c r="W12" s="478"/>
      <c r="X12" s="478"/>
      <c r="Y12" s="478"/>
      <c r="Z12" s="478"/>
      <c r="AA12" s="478"/>
      <c r="AB12" s="478"/>
      <c r="AC12" s="478"/>
    </row>
    <row r="13" spans="6:29" ht="26.25" customHeight="1" thickBot="1">
      <c r="F13" s="788" t="s">
        <v>14</v>
      </c>
      <c r="G13" s="789"/>
      <c r="H13" s="789"/>
      <c r="I13" s="790"/>
      <c r="J13" s="788" t="s">
        <v>15</v>
      </c>
      <c r="K13" s="789"/>
      <c r="L13" s="789"/>
      <c r="M13" s="790"/>
      <c r="O13" s="784" t="s">
        <v>168</v>
      </c>
      <c r="P13" s="785"/>
      <c r="Q13" s="785"/>
      <c r="R13" s="785"/>
      <c r="S13" s="785"/>
      <c r="T13" s="785"/>
      <c r="U13" s="785"/>
      <c r="V13" s="741" t="s">
        <v>262</v>
      </c>
      <c r="W13" s="742"/>
      <c r="X13" s="742"/>
      <c r="Y13" s="743"/>
      <c r="Z13" s="741" t="s">
        <v>15</v>
      </c>
      <c r="AA13" s="742"/>
      <c r="AB13" s="742"/>
      <c r="AC13" s="743"/>
    </row>
    <row r="14" spans="2:29" ht="119.25" customHeight="1" thickBot="1">
      <c r="B14" s="111" t="s">
        <v>16</v>
      </c>
      <c r="C14" s="113" t="s">
        <v>13</v>
      </c>
      <c r="D14" s="115" t="s">
        <v>12</v>
      </c>
      <c r="E14" s="114" t="s">
        <v>11</v>
      </c>
      <c r="F14" s="113" t="s">
        <v>20</v>
      </c>
      <c r="G14" s="115" t="s">
        <v>10</v>
      </c>
      <c r="H14" s="112" t="s">
        <v>9</v>
      </c>
      <c r="I14" s="114" t="s">
        <v>19</v>
      </c>
      <c r="J14" s="113" t="s">
        <v>4</v>
      </c>
      <c r="K14" s="115" t="s">
        <v>5</v>
      </c>
      <c r="L14" s="115" t="s">
        <v>6</v>
      </c>
      <c r="M14" s="114" t="s">
        <v>7</v>
      </c>
      <c r="N14" s="111" t="s">
        <v>8</v>
      </c>
      <c r="O14" s="487" t="s">
        <v>205</v>
      </c>
      <c r="P14" s="488" t="s">
        <v>162</v>
      </c>
      <c r="Q14" s="488" t="s">
        <v>343</v>
      </c>
      <c r="R14" s="489" t="s">
        <v>164</v>
      </c>
      <c r="S14" s="489" t="s">
        <v>165</v>
      </c>
      <c r="T14" s="489" t="s">
        <v>166</v>
      </c>
      <c r="U14" s="488" t="s">
        <v>167</v>
      </c>
      <c r="V14" s="5" t="s">
        <v>20</v>
      </c>
      <c r="W14" s="6" t="s">
        <v>10</v>
      </c>
      <c r="X14" s="8" t="s">
        <v>9</v>
      </c>
      <c r="Y14" s="7" t="s">
        <v>19</v>
      </c>
      <c r="Z14" s="5" t="s">
        <v>4</v>
      </c>
      <c r="AA14" s="6" t="s">
        <v>5</v>
      </c>
      <c r="AB14" s="6" t="s">
        <v>6</v>
      </c>
      <c r="AC14" s="7" t="s">
        <v>7</v>
      </c>
    </row>
    <row r="15" spans="2:29" ht="21.75" customHeight="1" thickBot="1">
      <c r="B15" s="779" t="s">
        <v>23</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91"/>
    </row>
    <row r="16" spans="2:29" ht="119.25" customHeight="1">
      <c r="B16" s="437" t="s">
        <v>208</v>
      </c>
      <c r="C16" s="384" t="s">
        <v>3</v>
      </c>
      <c r="D16" s="387"/>
      <c r="E16" s="386"/>
      <c r="F16" s="384">
        <v>1</v>
      </c>
      <c r="G16" s="387">
        <v>2</v>
      </c>
      <c r="H16" s="387">
        <v>1</v>
      </c>
      <c r="I16" s="386">
        <f>+H16+G16+F16</f>
        <v>4</v>
      </c>
      <c r="J16" s="384">
        <f>IF($I16&gt;0,(IF($I16&lt;4,"X",""))," ")</f>
      </c>
      <c r="K16" s="384" t="str">
        <f>IF($I16&gt;3,(IF($I16&lt;6,"X",""))," ")</f>
        <v>X</v>
      </c>
      <c r="L16" s="384" t="str">
        <f>IF($I16&gt;5,(IF($I16&lt;8,"X",""))," ")</f>
        <v> </v>
      </c>
      <c r="M16" s="386" t="str">
        <f>IF($I16&gt;7,(IF($I16&lt;12,"X",""))," ")</f>
        <v> </v>
      </c>
      <c r="N16" s="382" t="s">
        <v>414</v>
      </c>
      <c r="O16" s="361" t="s">
        <v>3</v>
      </c>
      <c r="P16" s="330"/>
      <c r="Q16" s="330" t="s">
        <v>3</v>
      </c>
      <c r="R16" s="330"/>
      <c r="S16" s="345"/>
      <c r="T16" s="345"/>
      <c r="U16" s="490"/>
      <c r="V16" s="332">
        <v>1</v>
      </c>
      <c r="W16" s="329">
        <v>2</v>
      </c>
      <c r="X16" s="329">
        <v>1</v>
      </c>
      <c r="Y16" s="338">
        <f>X16+W16+V16</f>
        <v>4</v>
      </c>
      <c r="Z16" s="419"/>
      <c r="AA16" s="329" t="s">
        <v>3</v>
      </c>
      <c r="AB16" s="329"/>
      <c r="AC16" s="338"/>
    </row>
    <row r="17" spans="2:29" ht="71.25" customHeight="1">
      <c r="B17" s="430" t="s">
        <v>174</v>
      </c>
      <c r="C17" s="431" t="s">
        <v>3</v>
      </c>
      <c r="D17" s="327"/>
      <c r="E17" s="339"/>
      <c r="F17" s="431">
        <v>1</v>
      </c>
      <c r="G17" s="327">
        <v>1</v>
      </c>
      <c r="H17" s="327">
        <v>1</v>
      </c>
      <c r="I17" s="339">
        <f>+H17+G17+F17</f>
        <v>3</v>
      </c>
      <c r="J17" s="384" t="str">
        <f>IF($I17&gt;0,(IF($I17&lt;4,"X",""))," ")</f>
        <v>X</v>
      </c>
      <c r="K17" s="384" t="str">
        <f>IF($I17&gt;3,(IF($I17&lt;6,"X",""))," ")</f>
        <v> </v>
      </c>
      <c r="L17" s="384" t="str">
        <f>IF($I17&gt;5,(IF($I17&lt;8,"X",""))," ")</f>
        <v> </v>
      </c>
      <c r="M17" s="386" t="str">
        <f>IF($I17&gt;7,(IF($I17&lt;12,"X",""))," ")</f>
        <v> </v>
      </c>
      <c r="N17" s="394" t="s">
        <v>415</v>
      </c>
      <c r="O17" s="362" t="s">
        <v>3</v>
      </c>
      <c r="P17" s="328"/>
      <c r="Q17" s="328" t="s">
        <v>3</v>
      </c>
      <c r="R17" s="328"/>
      <c r="S17" s="344"/>
      <c r="T17" s="344"/>
      <c r="U17" s="476"/>
      <c r="V17" s="333">
        <v>1</v>
      </c>
      <c r="W17" s="327">
        <v>1</v>
      </c>
      <c r="X17" s="327">
        <v>1</v>
      </c>
      <c r="Y17" s="339">
        <f>X17+W17+V17</f>
        <v>3</v>
      </c>
      <c r="Z17" s="431" t="s">
        <v>3</v>
      </c>
      <c r="AA17" s="327"/>
      <c r="AB17" s="327"/>
      <c r="AC17" s="339"/>
    </row>
    <row r="18" spans="2:29" ht="70.5" customHeight="1">
      <c r="B18" s="430" t="s">
        <v>405</v>
      </c>
      <c r="C18" s="431" t="s">
        <v>3</v>
      </c>
      <c r="D18" s="327"/>
      <c r="E18" s="339"/>
      <c r="F18" s="431">
        <v>1</v>
      </c>
      <c r="G18" s="327">
        <v>4</v>
      </c>
      <c r="H18" s="327">
        <v>1</v>
      </c>
      <c r="I18" s="339">
        <f>+H18+G18+F18</f>
        <v>6</v>
      </c>
      <c r="J18" s="384">
        <f>IF($I18&gt;0,(IF($I18&lt;4,"X",""))," ")</f>
      </c>
      <c r="K18" s="384">
        <f>IF($I18&gt;3,(IF($I18&lt;6,"X",""))," ")</f>
      </c>
      <c r="L18" s="384" t="str">
        <f>IF($I18&gt;5,(IF($I18&lt;8,"X",""))," ")</f>
        <v>X</v>
      </c>
      <c r="M18" s="386" t="str">
        <f>IF($I18&gt;7,(IF($I18&lt;12,"X",""))," ")</f>
        <v> </v>
      </c>
      <c r="N18" s="394" t="s">
        <v>416</v>
      </c>
      <c r="O18" s="362" t="s">
        <v>3</v>
      </c>
      <c r="P18" s="328"/>
      <c r="Q18" s="328" t="s">
        <v>3</v>
      </c>
      <c r="R18" s="328"/>
      <c r="S18" s="344"/>
      <c r="T18" s="344"/>
      <c r="U18" s="476"/>
      <c r="V18" s="333">
        <v>1</v>
      </c>
      <c r="W18" s="327">
        <v>2</v>
      </c>
      <c r="X18" s="327">
        <v>1</v>
      </c>
      <c r="Y18" s="339">
        <f>X18+W18+V18</f>
        <v>4</v>
      </c>
      <c r="Z18" s="431"/>
      <c r="AA18" s="327" t="s">
        <v>3</v>
      </c>
      <c r="AB18" s="327"/>
      <c r="AC18" s="339"/>
    </row>
    <row r="19" spans="2:29" ht="54" customHeight="1" thickBot="1">
      <c r="B19" s="436" t="s">
        <v>406</v>
      </c>
      <c r="C19" s="438" t="s">
        <v>3</v>
      </c>
      <c r="D19" s="331"/>
      <c r="E19" s="340"/>
      <c r="F19" s="438">
        <v>1</v>
      </c>
      <c r="G19" s="331">
        <v>4</v>
      </c>
      <c r="H19" s="331">
        <v>1</v>
      </c>
      <c r="I19" s="340">
        <f>+H19+G19+F19</f>
        <v>6</v>
      </c>
      <c r="J19" s="370">
        <f>IF($I19&gt;0,(IF($I19&lt;4,"X",""))," ")</f>
      </c>
      <c r="K19" s="370">
        <f>IF($I19&gt;3,(IF($I19&lt;6,"X",""))," ")</f>
      </c>
      <c r="L19" s="370" t="str">
        <f>IF($I19&gt;5,(IF($I19&lt;8,"X",""))," ")</f>
        <v>X</v>
      </c>
      <c r="M19" s="411" t="str">
        <f>IF($I19&gt;7,(IF($I19&lt;12,"X",""))," ")</f>
        <v> </v>
      </c>
      <c r="N19" s="394" t="s">
        <v>417</v>
      </c>
      <c r="O19" s="363" t="s">
        <v>3</v>
      </c>
      <c r="P19" s="356"/>
      <c r="Q19" s="356" t="s">
        <v>3</v>
      </c>
      <c r="R19" s="356"/>
      <c r="S19" s="359"/>
      <c r="T19" s="359"/>
      <c r="U19" s="491"/>
      <c r="V19" s="334">
        <v>1</v>
      </c>
      <c r="W19" s="331">
        <v>2</v>
      </c>
      <c r="X19" s="331">
        <v>1</v>
      </c>
      <c r="Y19" s="340">
        <f>X19+W19+V19</f>
        <v>4</v>
      </c>
      <c r="Z19" s="438"/>
      <c r="AA19" s="331" t="s">
        <v>3</v>
      </c>
      <c r="AB19" s="331"/>
      <c r="AC19" s="340"/>
    </row>
    <row r="20" spans="2:31" ht="21.75" customHeight="1" thickBot="1">
      <c r="B20" s="104"/>
      <c r="C20" s="104"/>
      <c r="D20" s="104"/>
      <c r="E20" s="104"/>
      <c r="F20" s="104"/>
      <c r="G20" s="104"/>
      <c r="H20" s="773" t="s">
        <v>22</v>
      </c>
      <c r="I20" s="775"/>
      <c r="J20" s="426"/>
      <c r="K20" s="343"/>
      <c r="L20" s="425" t="s">
        <v>3</v>
      </c>
      <c r="M20" s="326"/>
      <c r="N20" s="424"/>
      <c r="O20" s="107"/>
      <c r="P20" s="107"/>
      <c r="Q20" s="107"/>
      <c r="R20" s="107"/>
      <c r="S20" s="492"/>
      <c r="T20" s="492"/>
      <c r="U20" s="492"/>
      <c r="V20" s="449"/>
      <c r="W20" s="108"/>
      <c r="X20" s="773" t="s">
        <v>22</v>
      </c>
      <c r="Y20" s="775"/>
      <c r="Z20" s="368"/>
      <c r="AA20" s="350" t="s">
        <v>3</v>
      </c>
      <c r="AB20" s="367"/>
      <c r="AC20" s="352"/>
      <c r="AD20" s="102"/>
      <c r="AE20" s="102"/>
    </row>
    <row r="21" spans="2:31" ht="21.75" customHeight="1" thickBot="1">
      <c r="B21" s="108"/>
      <c r="C21" s="108"/>
      <c r="D21" s="108"/>
      <c r="E21" s="108"/>
      <c r="F21" s="108"/>
      <c r="G21" s="108"/>
      <c r="H21" s="110"/>
      <c r="I21" s="110"/>
      <c r="J21" s="105"/>
      <c r="K21" s="105"/>
      <c r="L21" s="105"/>
      <c r="M21" s="105"/>
      <c r="N21" s="348"/>
      <c r="O21" s="107"/>
      <c r="P21" s="107"/>
      <c r="Q21" s="107"/>
      <c r="R21" s="107"/>
      <c r="S21" s="492"/>
      <c r="T21" s="492"/>
      <c r="U21" s="492"/>
      <c r="V21" s="449"/>
      <c r="W21" s="108"/>
      <c r="X21" s="108"/>
      <c r="Y21" s="108"/>
      <c r="Z21" s="108"/>
      <c r="AA21" s="108"/>
      <c r="AB21" s="108"/>
      <c r="AC21" s="108"/>
      <c r="AD21" s="102"/>
      <c r="AE21" s="102"/>
    </row>
    <row r="22" spans="6:29" ht="26.25" customHeight="1" thickBot="1">
      <c r="F22" s="788" t="s">
        <v>14</v>
      </c>
      <c r="G22" s="789"/>
      <c r="H22" s="789"/>
      <c r="I22" s="790"/>
      <c r="J22" s="788" t="s">
        <v>15</v>
      </c>
      <c r="K22" s="789"/>
      <c r="L22" s="789"/>
      <c r="M22" s="790"/>
      <c r="O22" s="784" t="s">
        <v>168</v>
      </c>
      <c r="P22" s="785"/>
      <c r="Q22" s="785"/>
      <c r="R22" s="785"/>
      <c r="S22" s="785"/>
      <c r="T22" s="785"/>
      <c r="U22" s="785"/>
      <c r="V22" s="741" t="s">
        <v>262</v>
      </c>
      <c r="W22" s="742"/>
      <c r="X22" s="742"/>
      <c r="Y22" s="743"/>
      <c r="Z22" s="741" t="s">
        <v>15</v>
      </c>
      <c r="AA22" s="742"/>
      <c r="AB22" s="742"/>
      <c r="AC22" s="743"/>
    </row>
    <row r="23" spans="2:29" ht="44.25" customHeight="1" thickBot="1">
      <c r="B23" s="111" t="s">
        <v>16</v>
      </c>
      <c r="C23" s="113" t="s">
        <v>13</v>
      </c>
      <c r="D23" s="115" t="s">
        <v>12</v>
      </c>
      <c r="E23" s="114" t="s">
        <v>11</v>
      </c>
      <c r="F23" s="113" t="s">
        <v>20</v>
      </c>
      <c r="G23" s="115" t="s">
        <v>10</v>
      </c>
      <c r="H23" s="112" t="s">
        <v>9</v>
      </c>
      <c r="I23" s="114" t="s">
        <v>19</v>
      </c>
      <c r="J23" s="113" t="s">
        <v>4</v>
      </c>
      <c r="K23" s="115" t="s">
        <v>5</v>
      </c>
      <c r="L23" s="115" t="s">
        <v>6</v>
      </c>
      <c r="M23" s="114" t="s">
        <v>7</v>
      </c>
      <c r="N23" s="111" t="s">
        <v>8</v>
      </c>
      <c r="O23" s="487" t="s">
        <v>205</v>
      </c>
      <c r="P23" s="488" t="s">
        <v>162</v>
      </c>
      <c r="Q23" s="488" t="s">
        <v>343</v>
      </c>
      <c r="R23" s="489" t="s">
        <v>164</v>
      </c>
      <c r="S23" s="489" t="s">
        <v>165</v>
      </c>
      <c r="T23" s="489" t="s">
        <v>166</v>
      </c>
      <c r="U23" s="488" t="s">
        <v>167</v>
      </c>
      <c r="V23" s="5" t="s">
        <v>20</v>
      </c>
      <c r="W23" s="6" t="s">
        <v>10</v>
      </c>
      <c r="X23" s="8" t="s">
        <v>9</v>
      </c>
      <c r="Y23" s="7" t="s">
        <v>19</v>
      </c>
      <c r="Z23" s="5" t="s">
        <v>4</v>
      </c>
      <c r="AA23" s="6" t="s">
        <v>5</v>
      </c>
      <c r="AB23" s="6" t="s">
        <v>6</v>
      </c>
      <c r="AC23" s="7" t="s">
        <v>7</v>
      </c>
    </row>
    <row r="24" spans="2:29" ht="21.75" customHeight="1" thickBot="1">
      <c r="B24" s="779" t="s">
        <v>17</v>
      </c>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91"/>
    </row>
    <row r="25" spans="2:29" ht="39" customHeight="1">
      <c r="B25" s="393" t="s">
        <v>21</v>
      </c>
      <c r="C25" s="336" t="s">
        <v>3</v>
      </c>
      <c r="D25" s="327"/>
      <c r="E25" s="395"/>
      <c r="F25" s="336">
        <v>2</v>
      </c>
      <c r="G25" s="327">
        <v>2</v>
      </c>
      <c r="H25" s="327">
        <v>1</v>
      </c>
      <c r="I25" s="339">
        <f aca="true" t="shared" si="0" ref="I25:I31">+H25+G25+F25</f>
        <v>5</v>
      </c>
      <c r="J25" s="385">
        <f aca="true" t="shared" si="1" ref="J25:J31">IF($I25&gt;0,(IF($I25&lt;4,"X",""))," ")</f>
      </c>
      <c r="K25" s="384" t="str">
        <f aca="true" t="shared" si="2" ref="K25:K31">IF($I25&gt;3,(IF($I25&lt;6,"X",""))," ")</f>
        <v>X</v>
      </c>
      <c r="L25" s="384" t="str">
        <f aca="true" t="shared" si="3" ref="L25:L31">IF($I25&gt;5,(IF($I25&lt;8,"X",""))," ")</f>
        <v> </v>
      </c>
      <c r="M25" s="383" t="str">
        <f aca="true" t="shared" si="4" ref="M25:M31">IF($I25&gt;7,(IF($I25&lt;12,"X",""))," ")</f>
        <v> </v>
      </c>
      <c r="N25" s="402" t="s">
        <v>418</v>
      </c>
      <c r="O25" s="361"/>
      <c r="P25" s="330" t="s">
        <v>3</v>
      </c>
      <c r="Q25" s="330" t="s">
        <v>3</v>
      </c>
      <c r="R25" s="330"/>
      <c r="S25" s="345" t="s">
        <v>3</v>
      </c>
      <c r="T25" s="345"/>
      <c r="U25" s="346"/>
      <c r="V25" s="332">
        <v>1</v>
      </c>
      <c r="W25" s="329">
        <v>1</v>
      </c>
      <c r="X25" s="329">
        <v>1</v>
      </c>
      <c r="Y25" s="338">
        <f aca="true" t="shared" si="5" ref="Y25:Y31">X25+W25+V25</f>
        <v>3</v>
      </c>
      <c r="Z25" s="419" t="s">
        <v>3</v>
      </c>
      <c r="AA25" s="329"/>
      <c r="AB25" s="329"/>
      <c r="AC25" s="338"/>
    </row>
    <row r="26" spans="2:29" ht="35.25" customHeight="1">
      <c r="B26" s="402" t="s">
        <v>344</v>
      </c>
      <c r="C26" s="336" t="s">
        <v>3</v>
      </c>
      <c r="D26" s="327"/>
      <c r="E26" s="395"/>
      <c r="F26" s="336">
        <v>1</v>
      </c>
      <c r="G26" s="327">
        <v>1</v>
      </c>
      <c r="H26" s="327">
        <v>1</v>
      </c>
      <c r="I26" s="339">
        <f t="shared" si="0"/>
        <v>3</v>
      </c>
      <c r="J26" s="385" t="str">
        <f t="shared" si="1"/>
        <v>X</v>
      </c>
      <c r="K26" s="384" t="str">
        <f t="shared" si="2"/>
        <v> </v>
      </c>
      <c r="L26" s="384" t="str">
        <f t="shared" si="3"/>
        <v> </v>
      </c>
      <c r="M26" s="383" t="str">
        <f t="shared" si="4"/>
        <v> </v>
      </c>
      <c r="N26" s="402" t="s">
        <v>345</v>
      </c>
      <c r="O26" s="362"/>
      <c r="P26" s="328"/>
      <c r="Q26" s="328" t="s">
        <v>3</v>
      </c>
      <c r="R26" s="328"/>
      <c r="S26" s="344"/>
      <c r="T26" s="344"/>
      <c r="U26" s="347"/>
      <c r="V26" s="333">
        <v>1</v>
      </c>
      <c r="W26" s="327">
        <v>1</v>
      </c>
      <c r="X26" s="327">
        <v>1</v>
      </c>
      <c r="Y26" s="339">
        <f t="shared" si="5"/>
        <v>3</v>
      </c>
      <c r="Z26" s="431" t="s">
        <v>3</v>
      </c>
      <c r="AA26" s="327"/>
      <c r="AB26" s="327"/>
      <c r="AC26" s="339"/>
    </row>
    <row r="27" spans="2:29" ht="34.5" customHeight="1">
      <c r="B27" s="402" t="s">
        <v>209</v>
      </c>
      <c r="C27" s="336" t="s">
        <v>3</v>
      </c>
      <c r="D27" s="327"/>
      <c r="E27" s="395"/>
      <c r="F27" s="336">
        <v>2</v>
      </c>
      <c r="G27" s="327">
        <v>1</v>
      </c>
      <c r="H27" s="327">
        <v>1</v>
      </c>
      <c r="I27" s="339">
        <f t="shared" si="0"/>
        <v>4</v>
      </c>
      <c r="J27" s="385">
        <f t="shared" si="1"/>
      </c>
      <c r="K27" s="384" t="str">
        <f t="shared" si="2"/>
        <v>X</v>
      </c>
      <c r="L27" s="384" t="str">
        <f t="shared" si="3"/>
        <v> </v>
      </c>
      <c r="M27" s="383" t="str">
        <f t="shared" si="4"/>
        <v> </v>
      </c>
      <c r="N27" s="402" t="s">
        <v>341</v>
      </c>
      <c r="O27" s="362"/>
      <c r="P27" s="328"/>
      <c r="Q27" s="328"/>
      <c r="R27" s="328"/>
      <c r="S27" s="344"/>
      <c r="T27" s="344" t="s">
        <v>3</v>
      </c>
      <c r="U27" s="347"/>
      <c r="V27" s="333">
        <v>1</v>
      </c>
      <c r="W27" s="327">
        <v>1</v>
      </c>
      <c r="X27" s="327">
        <v>1</v>
      </c>
      <c r="Y27" s="339">
        <f t="shared" si="5"/>
        <v>3</v>
      </c>
      <c r="Z27" s="431" t="s">
        <v>3</v>
      </c>
      <c r="AA27" s="327"/>
      <c r="AB27" s="327"/>
      <c r="AC27" s="339"/>
    </row>
    <row r="28" spans="2:29" ht="45.75" customHeight="1">
      <c r="B28" s="402" t="s">
        <v>281</v>
      </c>
      <c r="C28" s="336" t="s">
        <v>3</v>
      </c>
      <c r="D28" s="327"/>
      <c r="E28" s="395"/>
      <c r="F28" s="336">
        <v>1</v>
      </c>
      <c r="G28" s="327">
        <v>2</v>
      </c>
      <c r="H28" s="327">
        <v>1</v>
      </c>
      <c r="I28" s="339">
        <f t="shared" si="0"/>
        <v>4</v>
      </c>
      <c r="J28" s="385">
        <f t="shared" si="1"/>
      </c>
      <c r="K28" s="384" t="str">
        <f t="shared" si="2"/>
        <v>X</v>
      </c>
      <c r="L28" s="384" t="str">
        <f t="shared" si="3"/>
        <v> </v>
      </c>
      <c r="M28" s="383" t="str">
        <f t="shared" si="4"/>
        <v> </v>
      </c>
      <c r="N28" s="402" t="s">
        <v>419</v>
      </c>
      <c r="O28" s="362" t="s">
        <v>3</v>
      </c>
      <c r="P28" s="328"/>
      <c r="Q28" s="328" t="s">
        <v>3</v>
      </c>
      <c r="R28" s="328"/>
      <c r="S28" s="344"/>
      <c r="T28" s="344" t="s">
        <v>3</v>
      </c>
      <c r="U28" s="347"/>
      <c r="V28" s="333">
        <v>1</v>
      </c>
      <c r="W28" s="327">
        <v>1</v>
      </c>
      <c r="X28" s="327">
        <v>1</v>
      </c>
      <c r="Y28" s="339">
        <f t="shared" si="5"/>
        <v>3</v>
      </c>
      <c r="Z28" s="431" t="s">
        <v>3</v>
      </c>
      <c r="AA28" s="327"/>
      <c r="AB28" s="327"/>
      <c r="AC28" s="339"/>
    </row>
    <row r="29" spans="2:29" ht="79.5" customHeight="1">
      <c r="B29" s="402" t="s">
        <v>282</v>
      </c>
      <c r="C29" s="336" t="s">
        <v>3</v>
      </c>
      <c r="D29" s="327"/>
      <c r="E29" s="395"/>
      <c r="F29" s="336">
        <v>1</v>
      </c>
      <c r="G29" s="327">
        <v>2</v>
      </c>
      <c r="H29" s="327">
        <v>1</v>
      </c>
      <c r="I29" s="339">
        <f t="shared" si="0"/>
        <v>4</v>
      </c>
      <c r="J29" s="385">
        <f t="shared" si="1"/>
      </c>
      <c r="K29" s="384" t="str">
        <f t="shared" si="2"/>
        <v>X</v>
      </c>
      <c r="L29" s="384" t="str">
        <f t="shared" si="3"/>
        <v> </v>
      </c>
      <c r="M29" s="383" t="str">
        <f t="shared" si="4"/>
        <v> </v>
      </c>
      <c r="N29" s="402" t="s">
        <v>420</v>
      </c>
      <c r="O29" s="362" t="s">
        <v>3</v>
      </c>
      <c r="P29" s="328"/>
      <c r="Q29" s="328" t="s">
        <v>3</v>
      </c>
      <c r="R29" s="328"/>
      <c r="S29" s="344"/>
      <c r="T29" s="344" t="s">
        <v>3</v>
      </c>
      <c r="U29" s="347"/>
      <c r="V29" s="333">
        <v>1</v>
      </c>
      <c r="W29" s="327">
        <v>1</v>
      </c>
      <c r="X29" s="327">
        <v>1</v>
      </c>
      <c r="Y29" s="339">
        <f t="shared" si="5"/>
        <v>3</v>
      </c>
      <c r="Z29" s="431" t="s">
        <v>3</v>
      </c>
      <c r="AA29" s="327"/>
      <c r="AB29" s="327"/>
      <c r="AC29" s="339"/>
    </row>
    <row r="30" spans="2:29" s="374" customFormat="1" ht="60.75" customHeight="1">
      <c r="B30" s="393" t="s">
        <v>128</v>
      </c>
      <c r="C30" s="362" t="s">
        <v>3</v>
      </c>
      <c r="D30" s="328"/>
      <c r="E30" s="392"/>
      <c r="F30" s="362">
        <v>1</v>
      </c>
      <c r="G30" s="328">
        <v>2</v>
      </c>
      <c r="H30" s="328">
        <v>2</v>
      </c>
      <c r="I30" s="391">
        <f t="shared" si="0"/>
        <v>5</v>
      </c>
      <c r="J30" s="377">
        <f t="shared" si="1"/>
      </c>
      <c r="K30" s="376" t="str">
        <f t="shared" si="2"/>
        <v>X</v>
      </c>
      <c r="L30" s="376" t="str">
        <f t="shared" si="3"/>
        <v> </v>
      </c>
      <c r="M30" s="375" t="str">
        <f t="shared" si="4"/>
        <v> </v>
      </c>
      <c r="N30" s="393" t="s">
        <v>633</v>
      </c>
      <c r="O30" s="362" t="s">
        <v>3</v>
      </c>
      <c r="P30" s="328" t="s">
        <v>3</v>
      </c>
      <c r="Q30" s="328"/>
      <c r="R30" s="328"/>
      <c r="S30" s="344"/>
      <c r="T30" s="344" t="s">
        <v>3</v>
      </c>
      <c r="U30" s="347"/>
      <c r="V30" s="333">
        <v>1</v>
      </c>
      <c r="W30" s="327">
        <v>1</v>
      </c>
      <c r="X30" s="327">
        <v>2</v>
      </c>
      <c r="Y30" s="339">
        <f t="shared" si="5"/>
        <v>4</v>
      </c>
      <c r="Z30" s="431"/>
      <c r="AA30" s="327" t="s">
        <v>3</v>
      </c>
      <c r="AB30" s="327"/>
      <c r="AC30" s="339"/>
    </row>
    <row r="31" spans="2:29" s="374" customFormat="1" ht="60.75" customHeight="1" thickBot="1">
      <c r="B31" s="393" t="s">
        <v>346</v>
      </c>
      <c r="C31" s="362" t="s">
        <v>3</v>
      </c>
      <c r="D31" s="328"/>
      <c r="E31" s="392"/>
      <c r="F31" s="362">
        <v>1</v>
      </c>
      <c r="G31" s="328">
        <v>1</v>
      </c>
      <c r="H31" s="328">
        <v>2</v>
      </c>
      <c r="I31" s="391">
        <f t="shared" si="0"/>
        <v>4</v>
      </c>
      <c r="J31" s="377">
        <f t="shared" si="1"/>
      </c>
      <c r="K31" s="376" t="str">
        <f t="shared" si="2"/>
        <v>X</v>
      </c>
      <c r="L31" s="376" t="str">
        <f t="shared" si="3"/>
        <v> </v>
      </c>
      <c r="M31" s="375" t="str">
        <f t="shared" si="4"/>
        <v> </v>
      </c>
      <c r="N31" s="393" t="s">
        <v>359</v>
      </c>
      <c r="O31" s="363"/>
      <c r="P31" s="356"/>
      <c r="Q31" s="356" t="s">
        <v>3</v>
      </c>
      <c r="R31" s="356"/>
      <c r="S31" s="359"/>
      <c r="T31" s="359" t="s">
        <v>3</v>
      </c>
      <c r="U31" s="360"/>
      <c r="V31" s="334">
        <v>1</v>
      </c>
      <c r="W31" s="331">
        <v>1</v>
      </c>
      <c r="X31" s="331">
        <v>1</v>
      </c>
      <c r="Y31" s="340">
        <f t="shared" si="5"/>
        <v>3</v>
      </c>
      <c r="Z31" s="438" t="s">
        <v>3</v>
      </c>
      <c r="AA31" s="331"/>
      <c r="AB31" s="331"/>
      <c r="AC31" s="340"/>
    </row>
    <row r="32" spans="2:29" ht="21.75" customHeight="1" thickBot="1">
      <c r="B32" s="104"/>
      <c r="C32" s="104"/>
      <c r="D32" s="104"/>
      <c r="E32" s="104"/>
      <c r="F32" s="104"/>
      <c r="G32" s="104"/>
      <c r="H32" s="788" t="s">
        <v>22</v>
      </c>
      <c r="I32" s="790"/>
      <c r="J32" s="426"/>
      <c r="K32" s="343" t="s">
        <v>3</v>
      </c>
      <c r="L32" s="425"/>
      <c r="M32" s="326"/>
      <c r="N32" s="424"/>
      <c r="O32" s="105"/>
      <c r="P32" s="107"/>
      <c r="Q32" s="493"/>
      <c r="R32" s="493"/>
      <c r="S32" s="493"/>
      <c r="T32" s="493"/>
      <c r="U32" s="493"/>
      <c r="V32" s="103"/>
      <c r="W32" s="103"/>
      <c r="X32" s="773" t="s">
        <v>22</v>
      </c>
      <c r="Y32" s="775"/>
      <c r="Z32" s="368"/>
      <c r="AA32" s="350" t="s">
        <v>3</v>
      </c>
      <c r="AB32" s="367"/>
      <c r="AC32" s="352"/>
    </row>
    <row r="33" spans="2:29" ht="21.75" customHeight="1" thickBot="1">
      <c r="B33" s="108"/>
      <c r="C33" s="108"/>
      <c r="D33" s="108"/>
      <c r="E33" s="108"/>
      <c r="F33" s="108"/>
      <c r="G33" s="108"/>
      <c r="H33" s="106"/>
      <c r="I33" s="106"/>
      <c r="J33" s="106"/>
      <c r="K33" s="106"/>
      <c r="L33" s="106"/>
      <c r="M33" s="106"/>
      <c r="N33" s="348"/>
      <c r="O33" s="493"/>
      <c r="P33" s="493"/>
      <c r="Q33" s="493"/>
      <c r="R33" s="493"/>
      <c r="S33" s="493"/>
      <c r="T33" s="493"/>
      <c r="U33" s="493"/>
      <c r="V33" s="103"/>
      <c r="W33" s="103"/>
      <c r="X33" s="103"/>
      <c r="Y33" s="103"/>
      <c r="Z33" s="103"/>
      <c r="AA33" s="103"/>
      <c r="AB33" s="103"/>
      <c r="AC33" s="103"/>
    </row>
    <row r="34" spans="6:29" ht="26.25" customHeight="1" thickBot="1">
      <c r="F34" s="788" t="s">
        <v>14</v>
      </c>
      <c r="G34" s="789"/>
      <c r="H34" s="789"/>
      <c r="I34" s="790"/>
      <c r="J34" s="788" t="s">
        <v>15</v>
      </c>
      <c r="K34" s="789"/>
      <c r="L34" s="789"/>
      <c r="M34" s="790"/>
      <c r="O34" s="784" t="s">
        <v>168</v>
      </c>
      <c r="P34" s="785"/>
      <c r="Q34" s="785"/>
      <c r="R34" s="785"/>
      <c r="S34" s="785"/>
      <c r="T34" s="785"/>
      <c r="U34" s="785"/>
      <c r="V34" s="741" t="s">
        <v>262</v>
      </c>
      <c r="W34" s="742"/>
      <c r="X34" s="742"/>
      <c r="Y34" s="743"/>
      <c r="Z34" s="741" t="s">
        <v>15</v>
      </c>
      <c r="AA34" s="742"/>
      <c r="AB34" s="742"/>
      <c r="AC34" s="743"/>
    </row>
    <row r="35" spans="2:29" ht="44.25" customHeight="1" thickBot="1">
      <c r="B35" s="111" t="s">
        <v>16</v>
      </c>
      <c r="C35" s="113" t="s">
        <v>13</v>
      </c>
      <c r="D35" s="115" t="s">
        <v>12</v>
      </c>
      <c r="E35" s="114" t="s">
        <v>11</v>
      </c>
      <c r="F35" s="113" t="s">
        <v>20</v>
      </c>
      <c r="G35" s="115" t="s">
        <v>10</v>
      </c>
      <c r="H35" s="112" t="s">
        <v>9</v>
      </c>
      <c r="I35" s="114" t="s">
        <v>19</v>
      </c>
      <c r="J35" s="113" t="s">
        <v>4</v>
      </c>
      <c r="K35" s="115" t="s">
        <v>5</v>
      </c>
      <c r="L35" s="115" t="s">
        <v>6</v>
      </c>
      <c r="M35" s="114" t="s">
        <v>7</v>
      </c>
      <c r="N35" s="111" t="s">
        <v>8</v>
      </c>
      <c r="O35" s="487" t="s">
        <v>205</v>
      </c>
      <c r="P35" s="488" t="s">
        <v>162</v>
      </c>
      <c r="Q35" s="488" t="s">
        <v>343</v>
      </c>
      <c r="R35" s="489" t="s">
        <v>164</v>
      </c>
      <c r="S35" s="489" t="s">
        <v>165</v>
      </c>
      <c r="T35" s="489" t="s">
        <v>166</v>
      </c>
      <c r="U35" s="488" t="s">
        <v>167</v>
      </c>
      <c r="V35" s="5" t="s">
        <v>20</v>
      </c>
      <c r="W35" s="6" t="s">
        <v>10</v>
      </c>
      <c r="X35" s="8" t="s">
        <v>9</v>
      </c>
      <c r="Y35" s="7" t="s">
        <v>19</v>
      </c>
      <c r="Z35" s="5" t="s">
        <v>4</v>
      </c>
      <c r="AA35" s="6" t="s">
        <v>5</v>
      </c>
      <c r="AB35" s="6" t="s">
        <v>6</v>
      </c>
      <c r="AC35" s="7" t="s">
        <v>7</v>
      </c>
    </row>
    <row r="36" spans="2:29" ht="21.75" customHeight="1" thickBot="1">
      <c r="B36" s="779" t="s">
        <v>71</v>
      </c>
      <c r="C36" s="780"/>
      <c r="D36" s="780"/>
      <c r="E36" s="780"/>
      <c r="F36" s="780"/>
      <c r="G36" s="780"/>
      <c r="H36" s="780"/>
      <c r="I36" s="780"/>
      <c r="J36" s="780"/>
      <c r="K36" s="780"/>
      <c r="L36" s="780"/>
      <c r="M36" s="780"/>
      <c r="N36" s="780"/>
      <c r="O36" s="771"/>
      <c r="P36" s="771"/>
      <c r="Q36" s="771"/>
      <c r="R36" s="771"/>
      <c r="S36" s="771"/>
      <c r="T36" s="771"/>
      <c r="U36" s="771"/>
      <c r="V36" s="771"/>
      <c r="W36" s="771"/>
      <c r="X36" s="771"/>
      <c r="Y36" s="771"/>
      <c r="Z36" s="771"/>
      <c r="AA36" s="771"/>
      <c r="AB36" s="771"/>
      <c r="AC36" s="772"/>
    </row>
    <row r="37" spans="2:29" ht="48.75" customHeight="1">
      <c r="B37" s="422" t="s">
        <v>500</v>
      </c>
      <c r="C37" s="441" t="s">
        <v>3</v>
      </c>
      <c r="D37" s="443"/>
      <c r="E37" s="442"/>
      <c r="F37" s="441">
        <v>2</v>
      </c>
      <c r="G37" s="443">
        <v>4</v>
      </c>
      <c r="H37" s="443">
        <v>1</v>
      </c>
      <c r="I37" s="386">
        <f aca="true" t="shared" si="6" ref="I37:I42">+H37+G37+F37</f>
        <v>7</v>
      </c>
      <c r="J37" s="385">
        <f aca="true" t="shared" si="7" ref="J37:J42">IF($I37&gt;0,(IF($I37&lt;4,"X",""))," ")</f>
      </c>
      <c r="K37" s="384">
        <f aca="true" t="shared" si="8" ref="K37:K42">IF($I37&gt;3,(IF($I37&lt;6,"X",""))," ")</f>
      </c>
      <c r="L37" s="384" t="str">
        <f aca="true" t="shared" si="9" ref="L37:L42">IF($I37&gt;5,(IF($I37&lt;8,"X",""))," ")</f>
        <v>X</v>
      </c>
      <c r="M37" s="383" t="str">
        <f aca="true" t="shared" si="10" ref="M37:M42">IF($I37&gt;7,(IF($I37&lt;12,"X",""))," ")</f>
        <v> </v>
      </c>
      <c r="N37" s="455" t="s">
        <v>501</v>
      </c>
      <c r="O37" s="361" t="s">
        <v>3</v>
      </c>
      <c r="P37" s="330"/>
      <c r="Q37" s="330" t="s">
        <v>3</v>
      </c>
      <c r="R37" s="330"/>
      <c r="S37" s="345"/>
      <c r="T37" s="345"/>
      <c r="U37" s="490"/>
      <c r="V37" s="332">
        <v>1</v>
      </c>
      <c r="W37" s="329">
        <v>2</v>
      </c>
      <c r="X37" s="329">
        <v>1</v>
      </c>
      <c r="Y37" s="338">
        <f aca="true" t="shared" si="11" ref="Y37:Y42">X37+W37+V37</f>
        <v>4</v>
      </c>
      <c r="Z37" s="335"/>
      <c r="AA37" s="329" t="s">
        <v>3</v>
      </c>
      <c r="AB37" s="329"/>
      <c r="AC37" s="338"/>
    </row>
    <row r="38" spans="2:29" ht="114" customHeight="1">
      <c r="B38" s="423" t="s">
        <v>210</v>
      </c>
      <c r="C38" s="336" t="s">
        <v>3</v>
      </c>
      <c r="D38" s="327"/>
      <c r="E38" s="339"/>
      <c r="F38" s="336">
        <v>1</v>
      </c>
      <c r="G38" s="327">
        <v>4</v>
      </c>
      <c r="H38" s="327">
        <v>3</v>
      </c>
      <c r="I38" s="339">
        <f t="shared" si="6"/>
        <v>8</v>
      </c>
      <c r="J38" s="336">
        <f t="shared" si="7"/>
      </c>
      <c r="K38" s="431">
        <f t="shared" si="8"/>
      </c>
      <c r="L38" s="431" t="s">
        <v>3</v>
      </c>
      <c r="M38" s="342"/>
      <c r="N38" s="402" t="s">
        <v>524</v>
      </c>
      <c r="O38" s="362" t="s">
        <v>3</v>
      </c>
      <c r="P38" s="328"/>
      <c r="Q38" s="328" t="s">
        <v>3</v>
      </c>
      <c r="R38" s="328"/>
      <c r="S38" s="328"/>
      <c r="T38" s="328" t="s">
        <v>3</v>
      </c>
      <c r="U38" s="392"/>
      <c r="V38" s="336">
        <v>1</v>
      </c>
      <c r="W38" s="327">
        <v>2</v>
      </c>
      <c r="X38" s="327">
        <v>2</v>
      </c>
      <c r="Y38" s="339">
        <f t="shared" si="11"/>
        <v>5</v>
      </c>
      <c r="Z38" s="336"/>
      <c r="AA38" s="327" t="s">
        <v>3</v>
      </c>
      <c r="AB38" s="327"/>
      <c r="AC38" s="339"/>
    </row>
    <row r="39" spans="2:29" ht="87" customHeight="1">
      <c r="B39" s="423" t="s">
        <v>283</v>
      </c>
      <c r="C39" s="336" t="s">
        <v>3</v>
      </c>
      <c r="D39" s="327"/>
      <c r="E39" s="339"/>
      <c r="F39" s="336">
        <v>2</v>
      </c>
      <c r="G39" s="327">
        <v>4</v>
      </c>
      <c r="H39" s="327">
        <v>3</v>
      </c>
      <c r="I39" s="339">
        <f t="shared" si="6"/>
        <v>9</v>
      </c>
      <c r="J39" s="336">
        <f t="shared" si="7"/>
      </c>
      <c r="K39" s="431">
        <f t="shared" si="8"/>
      </c>
      <c r="L39" s="431">
        <f t="shared" si="9"/>
      </c>
      <c r="M39" s="342" t="str">
        <f t="shared" si="10"/>
        <v>X</v>
      </c>
      <c r="N39" s="402" t="s">
        <v>423</v>
      </c>
      <c r="O39" s="362" t="s">
        <v>3</v>
      </c>
      <c r="P39" s="328"/>
      <c r="Q39" s="328" t="s">
        <v>3</v>
      </c>
      <c r="R39" s="328"/>
      <c r="S39" s="328"/>
      <c r="T39" s="328" t="s">
        <v>3</v>
      </c>
      <c r="U39" s="392"/>
      <c r="V39" s="336">
        <v>2</v>
      </c>
      <c r="W39" s="327">
        <v>2</v>
      </c>
      <c r="X39" s="327">
        <v>2</v>
      </c>
      <c r="Y39" s="339">
        <f t="shared" si="11"/>
        <v>6</v>
      </c>
      <c r="Z39" s="336"/>
      <c r="AA39" s="327"/>
      <c r="AB39" s="327" t="s">
        <v>3</v>
      </c>
      <c r="AC39" s="339"/>
    </row>
    <row r="40" spans="2:29" ht="48.75" customHeight="1">
      <c r="B40" s="423" t="s">
        <v>176</v>
      </c>
      <c r="C40" s="336" t="s">
        <v>3</v>
      </c>
      <c r="D40" s="327"/>
      <c r="E40" s="339"/>
      <c r="F40" s="336">
        <v>3</v>
      </c>
      <c r="G40" s="327">
        <v>2</v>
      </c>
      <c r="H40" s="327">
        <v>1</v>
      </c>
      <c r="I40" s="339">
        <f t="shared" si="6"/>
        <v>6</v>
      </c>
      <c r="J40" s="336">
        <f t="shared" si="7"/>
      </c>
      <c r="K40" s="431">
        <f t="shared" si="8"/>
      </c>
      <c r="L40" s="431" t="str">
        <f t="shared" si="9"/>
        <v>X</v>
      </c>
      <c r="M40" s="342" t="str">
        <f t="shared" si="10"/>
        <v> </v>
      </c>
      <c r="N40" s="402" t="s">
        <v>634</v>
      </c>
      <c r="O40" s="362"/>
      <c r="P40" s="328"/>
      <c r="Q40" s="328" t="s">
        <v>3</v>
      </c>
      <c r="R40" s="328" t="s">
        <v>3</v>
      </c>
      <c r="S40" s="328"/>
      <c r="T40" s="328"/>
      <c r="U40" s="392"/>
      <c r="V40" s="336">
        <v>2</v>
      </c>
      <c r="W40" s="327">
        <v>2</v>
      </c>
      <c r="X40" s="327">
        <v>1</v>
      </c>
      <c r="Y40" s="339">
        <f t="shared" si="11"/>
        <v>5</v>
      </c>
      <c r="Z40" s="336"/>
      <c r="AA40" s="327" t="s">
        <v>3</v>
      </c>
      <c r="AB40" s="327"/>
      <c r="AC40" s="339"/>
    </row>
    <row r="41" spans="2:29" ht="70.5" customHeight="1">
      <c r="B41" s="423" t="s">
        <v>284</v>
      </c>
      <c r="C41" s="336" t="s">
        <v>3</v>
      </c>
      <c r="D41" s="327"/>
      <c r="E41" s="339"/>
      <c r="F41" s="336">
        <v>2</v>
      </c>
      <c r="G41" s="327">
        <v>2</v>
      </c>
      <c r="H41" s="327">
        <v>1</v>
      </c>
      <c r="I41" s="339">
        <f t="shared" si="6"/>
        <v>5</v>
      </c>
      <c r="J41" s="336">
        <f t="shared" si="7"/>
      </c>
      <c r="K41" s="431" t="str">
        <f t="shared" si="8"/>
        <v>X</v>
      </c>
      <c r="L41" s="431" t="str">
        <f t="shared" si="9"/>
        <v> </v>
      </c>
      <c r="M41" s="342" t="str">
        <f t="shared" si="10"/>
        <v> </v>
      </c>
      <c r="N41" s="402" t="s">
        <v>348</v>
      </c>
      <c r="O41" s="362"/>
      <c r="P41" s="328"/>
      <c r="Q41" s="328" t="s">
        <v>3</v>
      </c>
      <c r="R41" s="328" t="s">
        <v>3</v>
      </c>
      <c r="S41" s="344"/>
      <c r="T41" s="344" t="s">
        <v>3</v>
      </c>
      <c r="U41" s="476"/>
      <c r="V41" s="333">
        <v>1</v>
      </c>
      <c r="W41" s="327">
        <v>1</v>
      </c>
      <c r="X41" s="327">
        <v>1</v>
      </c>
      <c r="Y41" s="339">
        <f t="shared" si="11"/>
        <v>3</v>
      </c>
      <c r="Z41" s="336" t="s">
        <v>3</v>
      </c>
      <c r="AA41" s="327"/>
      <c r="AB41" s="327"/>
      <c r="AC41" s="339"/>
    </row>
    <row r="42" spans="2:29" ht="117.75" customHeight="1" thickBot="1">
      <c r="B42" s="390" t="s">
        <v>293</v>
      </c>
      <c r="C42" s="337" t="s">
        <v>3</v>
      </c>
      <c r="D42" s="331"/>
      <c r="E42" s="340"/>
      <c r="F42" s="337">
        <v>2</v>
      </c>
      <c r="G42" s="331">
        <v>4</v>
      </c>
      <c r="H42" s="331">
        <v>1</v>
      </c>
      <c r="I42" s="340">
        <f t="shared" si="6"/>
        <v>7</v>
      </c>
      <c r="J42" s="416">
        <f t="shared" si="7"/>
      </c>
      <c r="K42" s="440">
        <f t="shared" si="8"/>
      </c>
      <c r="L42" s="440" t="str">
        <f t="shared" si="9"/>
        <v>X</v>
      </c>
      <c r="M42" s="439" t="str">
        <f t="shared" si="10"/>
        <v> </v>
      </c>
      <c r="N42" s="414" t="s">
        <v>602</v>
      </c>
      <c r="O42" s="363" t="s">
        <v>3</v>
      </c>
      <c r="P42" s="356"/>
      <c r="Q42" s="356" t="s">
        <v>3</v>
      </c>
      <c r="R42" s="356" t="s">
        <v>3</v>
      </c>
      <c r="S42" s="359"/>
      <c r="T42" s="359" t="s">
        <v>3</v>
      </c>
      <c r="U42" s="491"/>
      <c r="V42" s="334">
        <v>1</v>
      </c>
      <c r="W42" s="331">
        <v>2</v>
      </c>
      <c r="X42" s="331">
        <v>1</v>
      </c>
      <c r="Y42" s="340">
        <f t="shared" si="11"/>
        <v>4</v>
      </c>
      <c r="Z42" s="337" t="s">
        <v>3</v>
      </c>
      <c r="AA42" s="331"/>
      <c r="AB42" s="331"/>
      <c r="AC42" s="340"/>
    </row>
    <row r="43" spans="2:29" ht="21.75" customHeight="1" thickBot="1">
      <c r="B43" s="104"/>
      <c r="C43" s="104"/>
      <c r="D43" s="104"/>
      <c r="E43" s="104"/>
      <c r="F43" s="104"/>
      <c r="G43" s="104"/>
      <c r="H43" s="788" t="s">
        <v>22</v>
      </c>
      <c r="I43" s="790"/>
      <c r="J43" s="426"/>
      <c r="K43" s="343"/>
      <c r="L43" s="425"/>
      <c r="M43" s="326" t="s">
        <v>3</v>
      </c>
      <c r="N43" s="424"/>
      <c r="O43" s="105"/>
      <c r="P43" s="107"/>
      <c r="Q43" s="493"/>
      <c r="R43" s="493"/>
      <c r="S43" s="493"/>
      <c r="T43" s="493"/>
      <c r="U43" s="493"/>
      <c r="V43" s="103"/>
      <c r="W43" s="103"/>
      <c r="X43" s="773" t="s">
        <v>22</v>
      </c>
      <c r="Y43" s="775"/>
      <c r="Z43" s="368"/>
      <c r="AA43" s="350"/>
      <c r="AB43" s="367" t="s">
        <v>3</v>
      </c>
      <c r="AC43" s="352"/>
    </row>
    <row r="44" spans="2:29" ht="21.75" customHeight="1" thickBot="1">
      <c r="B44" s="108"/>
      <c r="C44" s="108"/>
      <c r="D44" s="108"/>
      <c r="E44" s="108"/>
      <c r="F44" s="108"/>
      <c r="G44" s="108"/>
      <c r="H44" s="106"/>
      <c r="I44" s="106"/>
      <c r="J44" s="106"/>
      <c r="K44" s="106"/>
      <c r="L44" s="106"/>
      <c r="M44" s="106"/>
      <c r="N44" s="348"/>
      <c r="O44" s="493"/>
      <c r="P44" s="493"/>
      <c r="Q44" s="493"/>
      <c r="R44" s="493"/>
      <c r="S44" s="493"/>
      <c r="T44" s="493"/>
      <c r="U44" s="493"/>
      <c r="V44" s="103"/>
      <c r="W44" s="103"/>
      <c r="X44" s="103"/>
      <c r="Y44" s="103"/>
      <c r="Z44" s="103"/>
      <c r="AA44" s="103"/>
      <c r="AB44" s="103"/>
      <c r="AC44" s="103"/>
    </row>
    <row r="45" spans="6:29" ht="26.25" customHeight="1" thickBot="1">
      <c r="F45" s="788" t="s">
        <v>14</v>
      </c>
      <c r="G45" s="789"/>
      <c r="H45" s="789"/>
      <c r="I45" s="790"/>
      <c r="J45" s="788" t="s">
        <v>15</v>
      </c>
      <c r="K45" s="789"/>
      <c r="L45" s="789"/>
      <c r="M45" s="790"/>
      <c r="O45" s="784" t="s">
        <v>168</v>
      </c>
      <c r="P45" s="785"/>
      <c r="Q45" s="785"/>
      <c r="R45" s="785"/>
      <c r="S45" s="785"/>
      <c r="T45" s="785"/>
      <c r="U45" s="785"/>
      <c r="V45" s="741" t="s">
        <v>262</v>
      </c>
      <c r="W45" s="742"/>
      <c r="X45" s="742"/>
      <c r="Y45" s="743"/>
      <c r="Z45" s="741" t="s">
        <v>15</v>
      </c>
      <c r="AA45" s="742"/>
      <c r="AB45" s="742"/>
      <c r="AC45" s="743"/>
    </row>
    <row r="46" spans="2:29" ht="44.25" customHeight="1" thickBot="1">
      <c r="B46" s="111" t="s">
        <v>16</v>
      </c>
      <c r="C46" s="113" t="s">
        <v>13</v>
      </c>
      <c r="D46" s="115" t="s">
        <v>12</v>
      </c>
      <c r="E46" s="114" t="s">
        <v>11</v>
      </c>
      <c r="F46" s="113" t="s">
        <v>20</v>
      </c>
      <c r="G46" s="115" t="s">
        <v>10</v>
      </c>
      <c r="H46" s="112" t="s">
        <v>9</v>
      </c>
      <c r="I46" s="114" t="s">
        <v>19</v>
      </c>
      <c r="J46" s="113" t="s">
        <v>4</v>
      </c>
      <c r="K46" s="115" t="s">
        <v>5</v>
      </c>
      <c r="L46" s="115" t="s">
        <v>6</v>
      </c>
      <c r="M46" s="114" t="s">
        <v>7</v>
      </c>
      <c r="N46" s="111" t="s">
        <v>8</v>
      </c>
      <c r="O46" s="487" t="s">
        <v>205</v>
      </c>
      <c r="P46" s="488" t="s">
        <v>162</v>
      </c>
      <c r="Q46" s="488" t="s">
        <v>343</v>
      </c>
      <c r="R46" s="489" t="s">
        <v>164</v>
      </c>
      <c r="S46" s="489" t="s">
        <v>165</v>
      </c>
      <c r="T46" s="489" t="s">
        <v>166</v>
      </c>
      <c r="U46" s="488" t="s">
        <v>167</v>
      </c>
      <c r="V46" s="5" t="s">
        <v>20</v>
      </c>
      <c r="W46" s="6" t="s">
        <v>10</v>
      </c>
      <c r="X46" s="8" t="s">
        <v>9</v>
      </c>
      <c r="Y46" s="7" t="s">
        <v>19</v>
      </c>
      <c r="Z46" s="5" t="s">
        <v>4</v>
      </c>
      <c r="AA46" s="6" t="s">
        <v>5</v>
      </c>
      <c r="AB46" s="6" t="s">
        <v>6</v>
      </c>
      <c r="AC46" s="7" t="s">
        <v>7</v>
      </c>
    </row>
    <row r="47" spans="2:29" ht="21.75" customHeight="1" thickBot="1">
      <c r="B47" s="770" t="s">
        <v>249</v>
      </c>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2"/>
    </row>
    <row r="48" spans="2:29" ht="70.5" customHeight="1">
      <c r="B48" s="421" t="s">
        <v>24</v>
      </c>
      <c r="C48" s="335" t="s">
        <v>3</v>
      </c>
      <c r="D48" s="329"/>
      <c r="E48" s="338"/>
      <c r="F48" s="419">
        <v>2</v>
      </c>
      <c r="G48" s="329">
        <v>2</v>
      </c>
      <c r="H48" s="329">
        <v>2</v>
      </c>
      <c r="I48" s="420">
        <f aca="true" t="shared" si="12" ref="I48:I56">+H48+G48+F48</f>
        <v>6</v>
      </c>
      <c r="J48" s="335">
        <f aca="true" t="shared" si="13" ref="J48:J56">IF($I48&gt;0,(IF($I48&lt;4,"X",""))," ")</f>
      </c>
      <c r="K48" s="329">
        <f aca="true" t="shared" si="14" ref="K48:K56">IF($I48&gt;3,(IF($I48&lt;6,"X",""))," ")</f>
      </c>
      <c r="L48" s="329" t="str">
        <f aca="true" t="shared" si="15" ref="L48:L56">IF($I48&gt;5,(IF($I48&lt;8,"X",""))," ")</f>
        <v>X</v>
      </c>
      <c r="M48" s="338" t="str">
        <f aca="true" t="shared" si="16" ref="M48:M56">IF($I48&gt;7,(IF($I48&lt;12,"X",""))," ")</f>
        <v> </v>
      </c>
      <c r="N48" s="457" t="s">
        <v>349</v>
      </c>
      <c r="O48" s="361" t="s">
        <v>3</v>
      </c>
      <c r="P48" s="330" t="s">
        <v>3</v>
      </c>
      <c r="Q48" s="330" t="s">
        <v>3</v>
      </c>
      <c r="R48" s="330"/>
      <c r="S48" s="330"/>
      <c r="T48" s="330" t="s">
        <v>3</v>
      </c>
      <c r="U48" s="494"/>
      <c r="V48" s="335">
        <v>2</v>
      </c>
      <c r="W48" s="329">
        <v>2</v>
      </c>
      <c r="X48" s="329">
        <v>1</v>
      </c>
      <c r="Y48" s="338">
        <f>V48+W48+X48</f>
        <v>5</v>
      </c>
      <c r="Z48" s="419"/>
      <c r="AA48" s="329" t="s">
        <v>3</v>
      </c>
      <c r="AB48" s="329"/>
      <c r="AC48" s="338"/>
    </row>
    <row r="49" spans="2:29" ht="62.25" customHeight="1">
      <c r="B49" s="402" t="s">
        <v>26</v>
      </c>
      <c r="C49" s="336" t="s">
        <v>3</v>
      </c>
      <c r="D49" s="327"/>
      <c r="E49" s="339"/>
      <c r="F49" s="431">
        <v>1</v>
      </c>
      <c r="G49" s="327">
        <v>2</v>
      </c>
      <c r="H49" s="327">
        <v>1</v>
      </c>
      <c r="I49" s="395">
        <f t="shared" si="12"/>
        <v>4</v>
      </c>
      <c r="J49" s="336">
        <f t="shared" si="13"/>
      </c>
      <c r="K49" s="327" t="str">
        <f t="shared" si="14"/>
        <v>X</v>
      </c>
      <c r="L49" s="327" t="str">
        <f t="shared" si="15"/>
        <v> </v>
      </c>
      <c r="M49" s="339" t="str">
        <f t="shared" si="16"/>
        <v> </v>
      </c>
      <c r="N49" s="423" t="s">
        <v>354</v>
      </c>
      <c r="O49" s="456"/>
      <c r="P49" s="328" t="s">
        <v>3</v>
      </c>
      <c r="Q49" s="328" t="s">
        <v>3</v>
      </c>
      <c r="R49" s="328"/>
      <c r="S49" s="344"/>
      <c r="T49" s="344" t="s">
        <v>3</v>
      </c>
      <c r="U49" s="347"/>
      <c r="V49" s="458">
        <v>1</v>
      </c>
      <c r="W49" s="327">
        <v>1</v>
      </c>
      <c r="X49" s="327">
        <v>1</v>
      </c>
      <c r="Y49" s="339">
        <f>X49+W49+V49</f>
        <v>3</v>
      </c>
      <c r="Z49" s="431" t="s">
        <v>3</v>
      </c>
      <c r="AA49" s="327"/>
      <c r="AB49" s="327"/>
      <c r="AC49" s="339"/>
    </row>
    <row r="50" spans="2:29" ht="57" customHeight="1">
      <c r="B50" s="402" t="s">
        <v>211</v>
      </c>
      <c r="C50" s="336"/>
      <c r="D50" s="327" t="s">
        <v>3</v>
      </c>
      <c r="E50" s="339"/>
      <c r="F50" s="431"/>
      <c r="G50" s="327"/>
      <c r="H50" s="327"/>
      <c r="I50" s="395"/>
      <c r="J50" s="336" t="str">
        <f t="shared" si="13"/>
        <v> </v>
      </c>
      <c r="K50" s="327" t="str">
        <f t="shared" si="14"/>
        <v> </v>
      </c>
      <c r="L50" s="327" t="str">
        <f t="shared" si="15"/>
        <v> </v>
      </c>
      <c r="M50" s="339" t="str">
        <f t="shared" si="16"/>
        <v> </v>
      </c>
      <c r="N50" s="423"/>
      <c r="O50" s="456"/>
      <c r="P50" s="328"/>
      <c r="Q50" s="328"/>
      <c r="R50" s="328"/>
      <c r="S50" s="328"/>
      <c r="T50" s="328"/>
      <c r="U50" s="391"/>
      <c r="V50" s="336"/>
      <c r="W50" s="327"/>
      <c r="X50" s="327"/>
      <c r="Y50" s="339"/>
      <c r="Z50" s="431"/>
      <c r="AA50" s="327"/>
      <c r="AB50" s="327"/>
      <c r="AC50" s="339"/>
    </row>
    <row r="51" spans="2:29" ht="33" customHeight="1">
      <c r="B51" s="402" t="s">
        <v>212</v>
      </c>
      <c r="C51" s="336" t="s">
        <v>3</v>
      </c>
      <c r="D51" s="327"/>
      <c r="E51" s="339"/>
      <c r="F51" s="431">
        <v>1</v>
      </c>
      <c r="G51" s="327">
        <v>2</v>
      </c>
      <c r="H51" s="327">
        <v>1</v>
      </c>
      <c r="I51" s="395">
        <f t="shared" si="12"/>
        <v>4</v>
      </c>
      <c r="J51" s="336">
        <f t="shared" si="13"/>
      </c>
      <c r="K51" s="327" t="str">
        <f t="shared" si="14"/>
        <v>X</v>
      </c>
      <c r="L51" s="327" t="str">
        <f t="shared" si="15"/>
        <v> </v>
      </c>
      <c r="M51" s="339" t="str">
        <f t="shared" si="16"/>
        <v> </v>
      </c>
      <c r="N51" s="423" t="s">
        <v>426</v>
      </c>
      <c r="O51" s="456"/>
      <c r="P51" s="328"/>
      <c r="Q51" s="328" t="s">
        <v>3</v>
      </c>
      <c r="R51" s="328"/>
      <c r="S51" s="328"/>
      <c r="T51" s="328" t="s">
        <v>3</v>
      </c>
      <c r="U51" s="391"/>
      <c r="V51" s="336">
        <v>1</v>
      </c>
      <c r="W51" s="327">
        <v>1</v>
      </c>
      <c r="X51" s="327">
        <v>1</v>
      </c>
      <c r="Y51" s="339">
        <f>X51+W51+V51</f>
        <v>3</v>
      </c>
      <c r="Z51" s="431" t="s">
        <v>3</v>
      </c>
      <c r="AA51" s="327"/>
      <c r="AB51" s="327"/>
      <c r="AC51" s="339"/>
    </row>
    <row r="52" spans="2:29" ht="37.5" customHeight="1">
      <c r="B52" s="402" t="s">
        <v>285</v>
      </c>
      <c r="C52" s="336" t="s">
        <v>3</v>
      </c>
      <c r="D52" s="327"/>
      <c r="E52" s="339"/>
      <c r="F52" s="431">
        <v>1</v>
      </c>
      <c r="G52" s="327">
        <v>2</v>
      </c>
      <c r="H52" s="327">
        <v>1</v>
      </c>
      <c r="I52" s="395">
        <f t="shared" si="12"/>
        <v>4</v>
      </c>
      <c r="J52" s="336">
        <f t="shared" si="13"/>
      </c>
      <c r="K52" s="327" t="str">
        <f t="shared" si="14"/>
        <v>X</v>
      </c>
      <c r="L52" s="327" t="str">
        <f t="shared" si="15"/>
        <v> </v>
      </c>
      <c r="M52" s="339" t="str">
        <f t="shared" si="16"/>
        <v> </v>
      </c>
      <c r="N52" s="423" t="s">
        <v>426</v>
      </c>
      <c r="O52" s="362"/>
      <c r="P52" s="328"/>
      <c r="Q52" s="328" t="s">
        <v>3</v>
      </c>
      <c r="R52" s="328"/>
      <c r="S52" s="328"/>
      <c r="T52" s="328" t="s">
        <v>3</v>
      </c>
      <c r="U52" s="391"/>
      <c r="V52" s="336">
        <v>1</v>
      </c>
      <c r="W52" s="327">
        <v>1</v>
      </c>
      <c r="X52" s="327">
        <v>1</v>
      </c>
      <c r="Y52" s="339">
        <f>X52+W52+V52</f>
        <v>3</v>
      </c>
      <c r="Z52" s="431" t="s">
        <v>3</v>
      </c>
      <c r="AA52" s="327"/>
      <c r="AB52" s="327"/>
      <c r="AC52" s="339"/>
    </row>
    <row r="53" spans="2:29" ht="67.5" customHeight="1">
      <c r="B53" s="402" t="s">
        <v>294</v>
      </c>
      <c r="C53" s="336" t="s">
        <v>3</v>
      </c>
      <c r="D53" s="327"/>
      <c r="E53" s="339"/>
      <c r="F53" s="431">
        <v>1</v>
      </c>
      <c r="G53" s="327">
        <v>4</v>
      </c>
      <c r="H53" s="327">
        <v>2</v>
      </c>
      <c r="I53" s="395">
        <f t="shared" si="12"/>
        <v>7</v>
      </c>
      <c r="J53" s="336">
        <f t="shared" si="13"/>
      </c>
      <c r="K53" s="327">
        <f t="shared" si="14"/>
      </c>
      <c r="L53" s="327" t="str">
        <f t="shared" si="15"/>
        <v>X</v>
      </c>
      <c r="M53" s="339" t="str">
        <f t="shared" si="16"/>
        <v> </v>
      </c>
      <c r="N53" s="459" t="s">
        <v>349</v>
      </c>
      <c r="O53" s="362" t="s">
        <v>3</v>
      </c>
      <c r="P53" s="328" t="s">
        <v>3</v>
      </c>
      <c r="Q53" s="328" t="s">
        <v>3</v>
      </c>
      <c r="R53" s="328"/>
      <c r="S53" s="344"/>
      <c r="T53" s="344" t="s">
        <v>3</v>
      </c>
      <c r="U53" s="347"/>
      <c r="V53" s="333">
        <v>1</v>
      </c>
      <c r="W53" s="327">
        <v>2</v>
      </c>
      <c r="X53" s="327">
        <v>1</v>
      </c>
      <c r="Y53" s="339">
        <f>X53+W53+V53</f>
        <v>4</v>
      </c>
      <c r="Z53" s="431"/>
      <c r="AA53" s="327" t="s">
        <v>3</v>
      </c>
      <c r="AB53" s="327"/>
      <c r="AC53" s="339"/>
    </row>
    <row r="54" spans="2:29" ht="36" customHeight="1">
      <c r="B54" s="402" t="s">
        <v>564</v>
      </c>
      <c r="C54" s="336" t="s">
        <v>3</v>
      </c>
      <c r="D54" s="327"/>
      <c r="E54" s="339"/>
      <c r="F54" s="431">
        <v>1</v>
      </c>
      <c r="G54" s="327">
        <v>4</v>
      </c>
      <c r="H54" s="327">
        <v>1</v>
      </c>
      <c r="I54" s="395">
        <f t="shared" si="12"/>
        <v>6</v>
      </c>
      <c r="J54" s="336">
        <f t="shared" si="13"/>
      </c>
      <c r="K54" s="327">
        <f t="shared" si="14"/>
      </c>
      <c r="L54" s="327" t="str">
        <f t="shared" si="15"/>
        <v>X</v>
      </c>
      <c r="M54" s="339" t="str">
        <f t="shared" si="16"/>
        <v> </v>
      </c>
      <c r="N54" s="423" t="s">
        <v>351</v>
      </c>
      <c r="O54" s="362"/>
      <c r="P54" s="328" t="s">
        <v>3</v>
      </c>
      <c r="Q54" s="328" t="s">
        <v>3</v>
      </c>
      <c r="R54" s="328"/>
      <c r="S54" s="344"/>
      <c r="T54" s="344"/>
      <c r="U54" s="347"/>
      <c r="V54" s="333">
        <v>1</v>
      </c>
      <c r="W54" s="327">
        <v>2</v>
      </c>
      <c r="X54" s="327">
        <v>1</v>
      </c>
      <c r="Y54" s="339">
        <f>X54+W54+V54</f>
        <v>4</v>
      </c>
      <c r="Z54" s="431"/>
      <c r="AA54" s="327" t="s">
        <v>3</v>
      </c>
      <c r="AB54" s="327"/>
      <c r="AC54" s="339"/>
    </row>
    <row r="55" spans="2:29" ht="42.75" customHeight="1">
      <c r="B55" s="393" t="s">
        <v>413</v>
      </c>
      <c r="C55" s="336"/>
      <c r="D55" s="327" t="s">
        <v>3</v>
      </c>
      <c r="E55" s="339"/>
      <c r="F55" s="431"/>
      <c r="G55" s="327"/>
      <c r="H55" s="327"/>
      <c r="I55" s="395"/>
      <c r="J55" s="336"/>
      <c r="K55" s="327"/>
      <c r="L55" s="327"/>
      <c r="M55" s="339"/>
      <c r="N55" s="423"/>
      <c r="O55" s="362"/>
      <c r="P55" s="328"/>
      <c r="Q55" s="328"/>
      <c r="R55" s="328"/>
      <c r="S55" s="344"/>
      <c r="T55" s="344"/>
      <c r="U55" s="347"/>
      <c r="V55" s="333"/>
      <c r="W55" s="327"/>
      <c r="X55" s="327"/>
      <c r="Y55" s="339"/>
      <c r="Z55" s="431"/>
      <c r="AA55" s="327"/>
      <c r="AB55" s="327"/>
      <c r="AC55" s="339"/>
    </row>
    <row r="56" spans="2:29" ht="60.75" customHeight="1" thickBot="1">
      <c r="B56" s="414" t="s">
        <v>25</v>
      </c>
      <c r="C56" s="337" t="s">
        <v>3</v>
      </c>
      <c r="D56" s="331"/>
      <c r="E56" s="340"/>
      <c r="F56" s="438">
        <v>1</v>
      </c>
      <c r="G56" s="331">
        <v>2</v>
      </c>
      <c r="H56" s="331">
        <v>1</v>
      </c>
      <c r="I56" s="372">
        <f t="shared" si="12"/>
        <v>4</v>
      </c>
      <c r="J56" s="337">
        <f t="shared" si="13"/>
      </c>
      <c r="K56" s="331" t="str">
        <f t="shared" si="14"/>
        <v>X</v>
      </c>
      <c r="L56" s="331" t="str">
        <f t="shared" si="15"/>
        <v> </v>
      </c>
      <c r="M56" s="340" t="str">
        <f t="shared" si="16"/>
        <v> </v>
      </c>
      <c r="N56" s="390" t="s">
        <v>427</v>
      </c>
      <c r="O56" s="460"/>
      <c r="P56" s="356" t="s">
        <v>3</v>
      </c>
      <c r="Q56" s="356" t="s">
        <v>3</v>
      </c>
      <c r="R56" s="356"/>
      <c r="S56" s="356"/>
      <c r="T56" s="356" t="s">
        <v>3</v>
      </c>
      <c r="U56" s="398"/>
      <c r="V56" s="337">
        <v>1</v>
      </c>
      <c r="W56" s="331">
        <v>1</v>
      </c>
      <c r="X56" s="331">
        <v>1</v>
      </c>
      <c r="Y56" s="340">
        <f>V56+W56+X56</f>
        <v>3</v>
      </c>
      <c r="Z56" s="438" t="s">
        <v>3</v>
      </c>
      <c r="AA56" s="331"/>
      <c r="AB56" s="331"/>
      <c r="AC56" s="340"/>
    </row>
    <row r="57" spans="2:29" ht="21.75" customHeight="1" thickBot="1">
      <c r="B57" s="108"/>
      <c r="C57" s="108"/>
      <c r="D57" s="108"/>
      <c r="E57" s="108"/>
      <c r="F57" s="108"/>
      <c r="G57" s="108"/>
      <c r="H57" s="773" t="s">
        <v>22</v>
      </c>
      <c r="I57" s="775"/>
      <c r="J57" s="368"/>
      <c r="K57" s="350"/>
      <c r="L57" s="367" t="s">
        <v>3</v>
      </c>
      <c r="M57" s="352"/>
      <c r="N57" s="348"/>
      <c r="O57" s="105"/>
      <c r="P57" s="107"/>
      <c r="Q57" s="493"/>
      <c r="R57" s="493"/>
      <c r="S57" s="493"/>
      <c r="T57" s="493"/>
      <c r="U57" s="493"/>
      <c r="V57" s="103"/>
      <c r="W57" s="103"/>
      <c r="X57" s="773" t="s">
        <v>22</v>
      </c>
      <c r="Y57" s="775"/>
      <c r="Z57" s="368"/>
      <c r="AA57" s="350" t="s">
        <v>3</v>
      </c>
      <c r="AB57" s="367"/>
      <c r="AC57" s="352"/>
    </row>
    <row r="58" spans="2:29" ht="21.75" customHeight="1" thickBot="1">
      <c r="B58" s="108"/>
      <c r="C58" s="108"/>
      <c r="D58" s="108"/>
      <c r="E58" s="108"/>
      <c r="F58" s="108"/>
      <c r="G58" s="108"/>
      <c r="H58" s="106"/>
      <c r="I58" s="106"/>
      <c r="J58" s="106"/>
      <c r="K58" s="106"/>
      <c r="L58" s="106"/>
      <c r="M58" s="106"/>
      <c r="N58" s="348"/>
      <c r="O58" s="493"/>
      <c r="P58" s="493"/>
      <c r="Q58" s="493"/>
      <c r="R58" s="493"/>
      <c r="S58" s="493"/>
      <c r="T58" s="493"/>
      <c r="U58" s="493"/>
      <c r="V58" s="103"/>
      <c r="W58" s="103"/>
      <c r="X58" s="103"/>
      <c r="Y58" s="103"/>
      <c r="Z58" s="103"/>
      <c r="AA58" s="103"/>
      <c r="AB58" s="103"/>
      <c r="AC58" s="103"/>
    </row>
    <row r="59" spans="6:29" ht="26.25" customHeight="1" thickBot="1">
      <c r="F59" s="788" t="s">
        <v>14</v>
      </c>
      <c r="G59" s="789"/>
      <c r="H59" s="789"/>
      <c r="I59" s="790"/>
      <c r="J59" s="788" t="s">
        <v>15</v>
      </c>
      <c r="K59" s="789"/>
      <c r="L59" s="789"/>
      <c r="M59" s="790"/>
      <c r="O59" s="784" t="s">
        <v>168</v>
      </c>
      <c r="P59" s="785"/>
      <c r="Q59" s="785"/>
      <c r="R59" s="785"/>
      <c r="S59" s="785"/>
      <c r="T59" s="785"/>
      <c r="U59" s="785"/>
      <c r="V59" s="741" t="s">
        <v>262</v>
      </c>
      <c r="W59" s="742"/>
      <c r="X59" s="742"/>
      <c r="Y59" s="743"/>
      <c r="Z59" s="741" t="s">
        <v>15</v>
      </c>
      <c r="AA59" s="742"/>
      <c r="AB59" s="742"/>
      <c r="AC59" s="743"/>
    </row>
    <row r="60" spans="2:29" ht="44.25" customHeight="1" thickBot="1">
      <c r="B60" s="111" t="s">
        <v>16</v>
      </c>
      <c r="C60" s="113" t="s">
        <v>13</v>
      </c>
      <c r="D60" s="115" t="s">
        <v>12</v>
      </c>
      <c r="E60" s="114" t="s">
        <v>11</v>
      </c>
      <c r="F60" s="113" t="s">
        <v>20</v>
      </c>
      <c r="G60" s="115" t="s">
        <v>10</v>
      </c>
      <c r="H60" s="112" t="s">
        <v>9</v>
      </c>
      <c r="I60" s="114" t="s">
        <v>19</v>
      </c>
      <c r="J60" s="113" t="s">
        <v>4</v>
      </c>
      <c r="K60" s="115" t="s">
        <v>5</v>
      </c>
      <c r="L60" s="115" t="s">
        <v>6</v>
      </c>
      <c r="M60" s="114" t="s">
        <v>7</v>
      </c>
      <c r="N60" s="111" t="s">
        <v>8</v>
      </c>
      <c r="O60" s="487" t="s">
        <v>205</v>
      </c>
      <c r="P60" s="488" t="s">
        <v>162</v>
      </c>
      <c r="Q60" s="488" t="s">
        <v>343</v>
      </c>
      <c r="R60" s="489" t="s">
        <v>164</v>
      </c>
      <c r="S60" s="489" t="s">
        <v>165</v>
      </c>
      <c r="T60" s="489" t="s">
        <v>166</v>
      </c>
      <c r="U60" s="488" t="s">
        <v>167</v>
      </c>
      <c r="V60" s="5" t="s">
        <v>20</v>
      </c>
      <c r="W60" s="6" t="s">
        <v>10</v>
      </c>
      <c r="X60" s="8" t="s">
        <v>9</v>
      </c>
      <c r="Y60" s="7" t="s">
        <v>19</v>
      </c>
      <c r="Z60" s="5" t="s">
        <v>4</v>
      </c>
      <c r="AA60" s="6" t="s">
        <v>5</v>
      </c>
      <c r="AB60" s="6" t="s">
        <v>6</v>
      </c>
      <c r="AC60" s="7" t="s">
        <v>7</v>
      </c>
    </row>
    <row r="61" spans="2:29" ht="21.75" customHeight="1" thickBot="1">
      <c r="B61" s="779" t="s">
        <v>255</v>
      </c>
      <c r="C61" s="780"/>
      <c r="D61" s="780"/>
      <c r="E61" s="780"/>
      <c r="F61" s="780"/>
      <c r="G61" s="780"/>
      <c r="H61" s="780"/>
      <c r="I61" s="780"/>
      <c r="J61" s="780"/>
      <c r="K61" s="780"/>
      <c r="L61" s="780"/>
      <c r="M61" s="780"/>
      <c r="N61" s="780"/>
      <c r="O61" s="771"/>
      <c r="P61" s="771"/>
      <c r="Q61" s="771"/>
      <c r="R61" s="771"/>
      <c r="S61" s="771"/>
      <c r="T61" s="771"/>
      <c r="U61" s="771"/>
      <c r="V61" s="771"/>
      <c r="W61" s="771"/>
      <c r="X61" s="771"/>
      <c r="Y61" s="771"/>
      <c r="Z61" s="771"/>
      <c r="AA61" s="771"/>
      <c r="AB61" s="771"/>
      <c r="AC61" s="772"/>
    </row>
    <row r="62" spans="2:29" ht="21.75" customHeight="1">
      <c r="B62" s="403" t="s">
        <v>28</v>
      </c>
      <c r="C62" s="385"/>
      <c r="D62" s="387" t="s">
        <v>3</v>
      </c>
      <c r="E62" s="386"/>
      <c r="F62" s="385"/>
      <c r="G62" s="387"/>
      <c r="H62" s="387"/>
      <c r="I62" s="386"/>
      <c r="J62" s="385" t="str">
        <f>IF($I62&gt;0,(IF($I62&lt;4,"X",""))," ")</f>
        <v> </v>
      </c>
      <c r="K62" s="384" t="str">
        <f>IF($I62&gt;3,(IF($I62&lt;6,"X",""))," ")</f>
        <v> </v>
      </c>
      <c r="L62" s="384" t="str">
        <f>IF($I62&gt;5,(IF($I62&lt;8,"X",""))," ")</f>
        <v> </v>
      </c>
      <c r="M62" s="383" t="str">
        <f>IF($I62&gt;7,(IF($I62&lt;12,"X",""))," ")</f>
        <v> </v>
      </c>
      <c r="N62" s="403"/>
      <c r="O62" s="361"/>
      <c r="P62" s="330"/>
      <c r="Q62" s="330"/>
      <c r="R62" s="330"/>
      <c r="S62" s="330"/>
      <c r="T62" s="330"/>
      <c r="U62" s="494"/>
      <c r="V62" s="335"/>
      <c r="W62" s="329"/>
      <c r="X62" s="329"/>
      <c r="Y62" s="338"/>
      <c r="Z62" s="419"/>
      <c r="AA62" s="329"/>
      <c r="AB62" s="329"/>
      <c r="AC62" s="338"/>
    </row>
    <row r="63" spans="2:29" ht="21.75" customHeight="1" thickBot="1">
      <c r="B63" s="413" t="s">
        <v>213</v>
      </c>
      <c r="C63" s="371" t="s">
        <v>3</v>
      </c>
      <c r="D63" s="357"/>
      <c r="E63" s="411"/>
      <c r="F63" s="371">
        <v>2</v>
      </c>
      <c r="G63" s="357">
        <v>1</v>
      </c>
      <c r="H63" s="357">
        <v>1</v>
      </c>
      <c r="I63" s="340">
        <f>+H63+G63+F63</f>
        <v>4</v>
      </c>
      <c r="J63" s="371">
        <f>IF($I63&gt;0,(IF($I63&lt;4,"X",""))," ")</f>
      </c>
      <c r="K63" s="370" t="str">
        <f>IF($I63&gt;3,(IF($I63&lt;6,"X",""))," ")</f>
        <v>X</v>
      </c>
      <c r="L63" s="370" t="str">
        <f>IF($I63&gt;5,(IF($I63&lt;8,"X",""))," ")</f>
        <v> </v>
      </c>
      <c r="M63" s="369" t="str">
        <f>IF($I63&gt;7,(IF($I63&lt;12,"X",""))," ")</f>
        <v> </v>
      </c>
      <c r="N63" s="413" t="s">
        <v>428</v>
      </c>
      <c r="O63" s="363"/>
      <c r="P63" s="356" t="s">
        <v>3</v>
      </c>
      <c r="Q63" s="356"/>
      <c r="R63" s="356"/>
      <c r="S63" s="359"/>
      <c r="T63" s="359"/>
      <c r="U63" s="360"/>
      <c r="V63" s="334">
        <v>2</v>
      </c>
      <c r="W63" s="331">
        <v>1</v>
      </c>
      <c r="X63" s="331">
        <v>1</v>
      </c>
      <c r="Y63" s="340">
        <f>X63+W63+V63</f>
        <v>4</v>
      </c>
      <c r="Z63" s="438"/>
      <c r="AA63" s="331" t="s">
        <v>3</v>
      </c>
      <c r="AB63" s="331"/>
      <c r="AC63" s="340"/>
    </row>
    <row r="64" spans="2:29" ht="21.75" customHeight="1" thickBot="1">
      <c r="B64" s="108"/>
      <c r="C64" s="108"/>
      <c r="D64" s="108"/>
      <c r="E64" s="108"/>
      <c r="F64" s="108"/>
      <c r="G64" s="108"/>
      <c r="H64" s="773" t="s">
        <v>22</v>
      </c>
      <c r="I64" s="775"/>
      <c r="J64" s="368"/>
      <c r="K64" s="350" t="s">
        <v>3</v>
      </c>
      <c r="L64" s="367"/>
      <c r="M64" s="352"/>
      <c r="N64" s="348"/>
      <c r="O64" s="105"/>
      <c r="P64" s="107"/>
      <c r="Q64" s="493"/>
      <c r="R64" s="493"/>
      <c r="S64" s="493"/>
      <c r="T64" s="493"/>
      <c r="U64" s="493"/>
      <c r="V64" s="103"/>
      <c r="W64" s="103"/>
      <c r="X64" s="773" t="s">
        <v>22</v>
      </c>
      <c r="Y64" s="775"/>
      <c r="Z64" s="368"/>
      <c r="AA64" s="350" t="s">
        <v>3</v>
      </c>
      <c r="AB64" s="367"/>
      <c r="AC64" s="352"/>
    </row>
    <row r="65" spans="2:14" ht="21.75" customHeight="1" thickBot="1">
      <c r="B65" s="108"/>
      <c r="C65" s="108"/>
      <c r="D65" s="108"/>
      <c r="E65" s="108"/>
      <c r="F65" s="108"/>
      <c r="G65" s="108"/>
      <c r="H65" s="110"/>
      <c r="I65" s="110"/>
      <c r="J65" s="105"/>
      <c r="K65" s="105"/>
      <c r="L65" s="105"/>
      <c r="M65" s="105"/>
      <c r="N65" s="348"/>
    </row>
    <row r="66" spans="6:29" ht="26.25" customHeight="1" thickBot="1">
      <c r="F66" s="788" t="s">
        <v>14</v>
      </c>
      <c r="G66" s="789"/>
      <c r="H66" s="789"/>
      <c r="I66" s="790"/>
      <c r="J66" s="788" t="s">
        <v>15</v>
      </c>
      <c r="K66" s="789"/>
      <c r="L66" s="789"/>
      <c r="M66" s="790"/>
      <c r="O66" s="784" t="s">
        <v>168</v>
      </c>
      <c r="P66" s="785"/>
      <c r="Q66" s="785"/>
      <c r="R66" s="785"/>
      <c r="S66" s="785"/>
      <c r="T66" s="785"/>
      <c r="U66" s="785"/>
      <c r="V66" s="741" t="s">
        <v>262</v>
      </c>
      <c r="W66" s="742"/>
      <c r="X66" s="742"/>
      <c r="Y66" s="743"/>
      <c r="Z66" s="741" t="s">
        <v>15</v>
      </c>
      <c r="AA66" s="742"/>
      <c r="AB66" s="742"/>
      <c r="AC66" s="743"/>
    </row>
    <row r="67" spans="2:29" ht="44.25" customHeight="1" thickBot="1">
      <c r="B67" s="111" t="s">
        <v>16</v>
      </c>
      <c r="C67" s="113" t="s">
        <v>13</v>
      </c>
      <c r="D67" s="115" t="s">
        <v>12</v>
      </c>
      <c r="E67" s="114" t="s">
        <v>11</v>
      </c>
      <c r="F67" s="113" t="s">
        <v>20</v>
      </c>
      <c r="G67" s="115" t="s">
        <v>10</v>
      </c>
      <c r="H67" s="112" t="s">
        <v>9</v>
      </c>
      <c r="I67" s="114" t="s">
        <v>19</v>
      </c>
      <c r="J67" s="113" t="s">
        <v>4</v>
      </c>
      <c r="K67" s="115" t="s">
        <v>5</v>
      </c>
      <c r="L67" s="115" t="s">
        <v>6</v>
      </c>
      <c r="M67" s="114" t="s">
        <v>7</v>
      </c>
      <c r="N67" s="111" t="s">
        <v>8</v>
      </c>
      <c r="O67" s="487" t="s">
        <v>205</v>
      </c>
      <c r="P67" s="488" t="s">
        <v>162</v>
      </c>
      <c r="Q67" s="488" t="s">
        <v>343</v>
      </c>
      <c r="R67" s="489" t="s">
        <v>164</v>
      </c>
      <c r="S67" s="489" t="s">
        <v>165</v>
      </c>
      <c r="T67" s="489" t="s">
        <v>166</v>
      </c>
      <c r="U67" s="488" t="s">
        <v>167</v>
      </c>
      <c r="V67" s="5" t="s">
        <v>20</v>
      </c>
      <c r="W67" s="6" t="s">
        <v>10</v>
      </c>
      <c r="X67" s="8" t="s">
        <v>9</v>
      </c>
      <c r="Y67" s="7" t="s">
        <v>19</v>
      </c>
      <c r="Z67" s="5" t="s">
        <v>4</v>
      </c>
      <c r="AA67" s="6" t="s">
        <v>5</v>
      </c>
      <c r="AB67" s="6" t="s">
        <v>6</v>
      </c>
      <c r="AC67" s="7" t="s">
        <v>7</v>
      </c>
    </row>
    <row r="68" spans="2:29" ht="21.75" customHeight="1" thickBot="1">
      <c r="B68" s="779" t="s">
        <v>214</v>
      </c>
      <c r="C68" s="780"/>
      <c r="D68" s="780"/>
      <c r="E68" s="780"/>
      <c r="F68" s="780"/>
      <c r="G68" s="780"/>
      <c r="H68" s="780"/>
      <c r="I68" s="780"/>
      <c r="J68" s="780"/>
      <c r="K68" s="780"/>
      <c r="L68" s="780"/>
      <c r="M68" s="780"/>
      <c r="N68" s="780"/>
      <c r="O68" s="771"/>
      <c r="P68" s="771"/>
      <c r="Q68" s="771"/>
      <c r="R68" s="771"/>
      <c r="S68" s="771"/>
      <c r="T68" s="771"/>
      <c r="U68" s="771"/>
      <c r="V68" s="771"/>
      <c r="W68" s="771"/>
      <c r="X68" s="771"/>
      <c r="Y68" s="771"/>
      <c r="Z68" s="771"/>
      <c r="AA68" s="771"/>
      <c r="AB68" s="771"/>
      <c r="AC68" s="772"/>
    </row>
    <row r="69" spans="2:29" ht="150.75" customHeight="1">
      <c r="B69" s="403" t="s">
        <v>299</v>
      </c>
      <c r="C69" s="385" t="s">
        <v>3</v>
      </c>
      <c r="D69" s="387"/>
      <c r="E69" s="388"/>
      <c r="F69" s="385">
        <v>2</v>
      </c>
      <c r="G69" s="387">
        <v>6</v>
      </c>
      <c r="H69" s="387">
        <v>1</v>
      </c>
      <c r="I69" s="386">
        <f aca="true" t="shared" si="17" ref="I69:I75">H69+G69+F69</f>
        <v>9</v>
      </c>
      <c r="J69" s="385">
        <f aca="true" t="shared" si="18" ref="J69:J75">IF($I69&gt;0,(IF($I69&lt;4,"X",""))," ")</f>
      </c>
      <c r="K69" s="384">
        <f aca="true" t="shared" si="19" ref="K69:K75">IF($I69&gt;3,(IF($I69&lt;6,"X",""))," ")</f>
      </c>
      <c r="L69" s="384">
        <f aca="true" t="shared" si="20" ref="L69:L75">IF($I69&gt;5,(IF($I69&lt;8,"X",""))," ")</f>
      </c>
      <c r="M69" s="383" t="str">
        <f aca="true" t="shared" si="21" ref="M69:M75">IF($I69&gt;7,(IF($I69&lt;12,"X",""))," ")</f>
        <v>X</v>
      </c>
      <c r="N69" s="461" t="s">
        <v>635</v>
      </c>
      <c r="O69" s="206" t="s">
        <v>3</v>
      </c>
      <c r="P69" s="162" t="s">
        <v>3</v>
      </c>
      <c r="Q69" s="162" t="s">
        <v>3</v>
      </c>
      <c r="R69" s="162" t="s">
        <v>3</v>
      </c>
      <c r="S69" s="162" t="s">
        <v>3</v>
      </c>
      <c r="T69" s="162" t="s">
        <v>3</v>
      </c>
      <c r="U69" s="495"/>
      <c r="V69" s="274">
        <v>2</v>
      </c>
      <c r="W69" s="272">
        <v>2</v>
      </c>
      <c r="X69" s="272">
        <v>1</v>
      </c>
      <c r="Y69" s="293">
        <f aca="true" t="shared" si="22" ref="Y69:Y74">X69+W69+V69</f>
        <v>5</v>
      </c>
      <c r="Z69" s="206"/>
      <c r="AA69" s="162" t="s">
        <v>3</v>
      </c>
      <c r="AB69" s="162"/>
      <c r="AC69" s="324"/>
    </row>
    <row r="70" spans="2:29" ht="50.25" customHeight="1">
      <c r="B70" s="403" t="s">
        <v>352</v>
      </c>
      <c r="C70" s="385" t="s">
        <v>3</v>
      </c>
      <c r="D70" s="387"/>
      <c r="E70" s="388"/>
      <c r="F70" s="385">
        <v>1</v>
      </c>
      <c r="G70" s="387">
        <v>6</v>
      </c>
      <c r="H70" s="387">
        <v>1</v>
      </c>
      <c r="I70" s="386">
        <f t="shared" si="17"/>
        <v>8</v>
      </c>
      <c r="J70" s="385">
        <f t="shared" si="18"/>
      </c>
      <c r="K70" s="384">
        <f t="shared" si="19"/>
      </c>
      <c r="L70" s="384" t="s">
        <v>3</v>
      </c>
      <c r="M70" s="383"/>
      <c r="N70" s="462" t="s">
        <v>429</v>
      </c>
      <c r="O70" s="250" t="s">
        <v>3</v>
      </c>
      <c r="P70" s="205"/>
      <c r="Q70" s="205" t="s">
        <v>3</v>
      </c>
      <c r="R70" s="205"/>
      <c r="S70" s="205"/>
      <c r="T70" s="205"/>
      <c r="U70" s="290"/>
      <c r="V70" s="233">
        <v>1</v>
      </c>
      <c r="W70" s="231">
        <v>1</v>
      </c>
      <c r="X70" s="231">
        <v>1</v>
      </c>
      <c r="Y70" s="294">
        <f t="shared" si="22"/>
        <v>3</v>
      </c>
      <c r="Z70" s="250" t="s">
        <v>3</v>
      </c>
      <c r="AA70" s="205"/>
      <c r="AB70" s="205"/>
      <c r="AC70" s="249"/>
    </row>
    <row r="71" spans="2:29" ht="69.75" customHeight="1">
      <c r="B71" s="403" t="s">
        <v>340</v>
      </c>
      <c r="C71" s="385" t="s">
        <v>3</v>
      </c>
      <c r="D71" s="387"/>
      <c r="E71" s="388"/>
      <c r="F71" s="385">
        <v>1</v>
      </c>
      <c r="G71" s="387">
        <v>4</v>
      </c>
      <c r="H71" s="387">
        <v>1</v>
      </c>
      <c r="I71" s="386">
        <f t="shared" si="17"/>
        <v>6</v>
      </c>
      <c r="J71" s="385">
        <f t="shared" si="18"/>
      </c>
      <c r="K71" s="384">
        <f t="shared" si="19"/>
      </c>
      <c r="L71" s="384" t="str">
        <f t="shared" si="20"/>
        <v>X</v>
      </c>
      <c r="M71" s="383" t="str">
        <f t="shared" si="21"/>
        <v> </v>
      </c>
      <c r="N71" s="462" t="s">
        <v>430</v>
      </c>
      <c r="O71" s="250"/>
      <c r="P71" s="205"/>
      <c r="Q71" s="205" t="s">
        <v>3</v>
      </c>
      <c r="R71" s="205"/>
      <c r="S71" s="205" t="s">
        <v>3</v>
      </c>
      <c r="T71" s="205"/>
      <c r="U71" s="290" t="s">
        <v>3</v>
      </c>
      <c r="V71" s="250">
        <v>1</v>
      </c>
      <c r="W71" s="205">
        <v>2</v>
      </c>
      <c r="X71" s="205">
        <v>1</v>
      </c>
      <c r="Y71" s="294">
        <f t="shared" si="22"/>
        <v>4</v>
      </c>
      <c r="Z71" s="250"/>
      <c r="AA71" s="205" t="s">
        <v>3</v>
      </c>
      <c r="AB71" s="205"/>
      <c r="AC71" s="249"/>
    </row>
    <row r="72" spans="2:29" ht="36" customHeight="1">
      <c r="B72" s="403" t="s">
        <v>339</v>
      </c>
      <c r="C72" s="385" t="s">
        <v>3</v>
      </c>
      <c r="D72" s="387"/>
      <c r="E72" s="388"/>
      <c r="F72" s="385">
        <v>1</v>
      </c>
      <c r="G72" s="387">
        <v>4</v>
      </c>
      <c r="H72" s="387">
        <v>1</v>
      </c>
      <c r="I72" s="386">
        <f t="shared" si="17"/>
        <v>6</v>
      </c>
      <c r="J72" s="385">
        <f t="shared" si="18"/>
      </c>
      <c r="K72" s="384">
        <f t="shared" si="19"/>
      </c>
      <c r="L72" s="384" t="str">
        <f t="shared" si="20"/>
        <v>X</v>
      </c>
      <c r="M72" s="383" t="str">
        <f t="shared" si="21"/>
        <v> </v>
      </c>
      <c r="N72" s="462" t="s">
        <v>431</v>
      </c>
      <c r="O72" s="250" t="s">
        <v>3</v>
      </c>
      <c r="P72" s="205"/>
      <c r="Q72" s="205"/>
      <c r="R72" s="205"/>
      <c r="S72" s="205"/>
      <c r="T72" s="205" t="s">
        <v>3</v>
      </c>
      <c r="U72" s="290"/>
      <c r="V72" s="233">
        <v>1</v>
      </c>
      <c r="W72" s="231">
        <v>2</v>
      </c>
      <c r="X72" s="231">
        <v>1</v>
      </c>
      <c r="Y72" s="294">
        <f t="shared" si="22"/>
        <v>4</v>
      </c>
      <c r="Z72" s="250"/>
      <c r="AA72" s="205" t="s">
        <v>3</v>
      </c>
      <c r="AB72" s="205"/>
      <c r="AC72" s="249"/>
    </row>
    <row r="73" spans="2:29" ht="156.75" customHeight="1">
      <c r="B73" s="403" t="s">
        <v>298</v>
      </c>
      <c r="C73" s="385" t="s">
        <v>3</v>
      </c>
      <c r="D73" s="387"/>
      <c r="E73" s="388"/>
      <c r="F73" s="385">
        <v>2</v>
      </c>
      <c r="G73" s="387">
        <v>6</v>
      </c>
      <c r="H73" s="387">
        <v>1</v>
      </c>
      <c r="I73" s="386">
        <f t="shared" si="17"/>
        <v>9</v>
      </c>
      <c r="J73" s="385">
        <f t="shared" si="18"/>
      </c>
      <c r="K73" s="384">
        <f t="shared" si="19"/>
      </c>
      <c r="L73" s="384">
        <f t="shared" si="20"/>
      </c>
      <c r="M73" s="383" t="str">
        <f t="shared" si="21"/>
        <v>X</v>
      </c>
      <c r="N73" s="461" t="s">
        <v>636</v>
      </c>
      <c r="O73" s="250" t="s">
        <v>3</v>
      </c>
      <c r="P73" s="205" t="s">
        <v>3</v>
      </c>
      <c r="Q73" s="205" t="s">
        <v>3</v>
      </c>
      <c r="R73" s="205" t="s">
        <v>3</v>
      </c>
      <c r="S73" s="205" t="s">
        <v>3</v>
      </c>
      <c r="T73" s="205" t="s">
        <v>3</v>
      </c>
      <c r="U73" s="290"/>
      <c r="V73" s="233">
        <v>1</v>
      </c>
      <c r="W73" s="231">
        <v>2</v>
      </c>
      <c r="X73" s="231">
        <v>1</v>
      </c>
      <c r="Y73" s="294">
        <f t="shared" si="22"/>
        <v>4</v>
      </c>
      <c r="Z73" s="250"/>
      <c r="AA73" s="205" t="s">
        <v>3</v>
      </c>
      <c r="AB73" s="205"/>
      <c r="AC73" s="249"/>
    </row>
    <row r="74" spans="2:29" ht="125.25" customHeight="1">
      <c r="B74" s="402" t="s">
        <v>408</v>
      </c>
      <c r="C74" s="336" t="s">
        <v>3</v>
      </c>
      <c r="D74" s="327"/>
      <c r="E74" s="395"/>
      <c r="F74" s="336">
        <v>1</v>
      </c>
      <c r="G74" s="327">
        <v>6</v>
      </c>
      <c r="H74" s="327">
        <v>3</v>
      </c>
      <c r="I74" s="386">
        <f t="shared" si="17"/>
        <v>10</v>
      </c>
      <c r="J74" s="385">
        <f t="shared" si="18"/>
      </c>
      <c r="K74" s="384">
        <f t="shared" si="19"/>
      </c>
      <c r="L74" s="384">
        <f t="shared" si="20"/>
      </c>
      <c r="M74" s="383" t="str">
        <f t="shared" si="21"/>
        <v>X</v>
      </c>
      <c r="N74" s="461" t="s">
        <v>528</v>
      </c>
      <c r="O74" s="250" t="s">
        <v>3</v>
      </c>
      <c r="P74" s="205" t="s">
        <v>350</v>
      </c>
      <c r="Q74" s="205" t="s">
        <v>3</v>
      </c>
      <c r="R74" s="205" t="s">
        <v>3</v>
      </c>
      <c r="S74" s="205" t="s">
        <v>3</v>
      </c>
      <c r="T74" s="205" t="s">
        <v>3</v>
      </c>
      <c r="U74" s="290"/>
      <c r="V74" s="233">
        <v>1</v>
      </c>
      <c r="W74" s="231">
        <v>2</v>
      </c>
      <c r="X74" s="231">
        <v>2</v>
      </c>
      <c r="Y74" s="294">
        <f t="shared" si="22"/>
        <v>5</v>
      </c>
      <c r="Z74" s="250"/>
      <c r="AA74" s="205" t="s">
        <v>3</v>
      </c>
      <c r="AB74" s="205"/>
      <c r="AC74" s="249"/>
    </row>
    <row r="75" spans="2:29" ht="78.75" customHeight="1" thickBot="1">
      <c r="B75" s="402" t="s">
        <v>338</v>
      </c>
      <c r="C75" s="336" t="s">
        <v>3</v>
      </c>
      <c r="D75" s="327"/>
      <c r="E75" s="395"/>
      <c r="F75" s="336">
        <v>1</v>
      </c>
      <c r="G75" s="327">
        <v>6</v>
      </c>
      <c r="H75" s="327">
        <v>3</v>
      </c>
      <c r="I75" s="386">
        <f t="shared" si="17"/>
        <v>10</v>
      </c>
      <c r="J75" s="385">
        <f t="shared" si="18"/>
      </c>
      <c r="K75" s="384">
        <f t="shared" si="19"/>
      </c>
      <c r="L75" s="384">
        <f t="shared" si="20"/>
      </c>
      <c r="M75" s="383" t="str">
        <f t="shared" si="21"/>
        <v>X</v>
      </c>
      <c r="N75" s="365" t="s">
        <v>432</v>
      </c>
      <c r="O75" s="207"/>
      <c r="P75" s="165"/>
      <c r="Q75" s="165"/>
      <c r="R75" s="165"/>
      <c r="S75" s="165"/>
      <c r="T75" s="165"/>
      <c r="U75" s="303"/>
      <c r="V75" s="237">
        <v>1</v>
      </c>
      <c r="W75" s="235">
        <v>2</v>
      </c>
      <c r="X75" s="235">
        <v>1</v>
      </c>
      <c r="Y75" s="295">
        <f>SUM(V75:X75)</f>
        <v>4</v>
      </c>
      <c r="Z75" s="207"/>
      <c r="AA75" s="165" t="s">
        <v>3</v>
      </c>
      <c r="AB75" s="165"/>
      <c r="AC75" s="284"/>
    </row>
    <row r="76" spans="2:29" ht="21.75" customHeight="1" thickBot="1">
      <c r="B76" s="104"/>
      <c r="C76" s="104"/>
      <c r="D76" s="104"/>
      <c r="E76" s="104"/>
      <c r="F76" s="104"/>
      <c r="G76" s="104"/>
      <c r="H76" s="788" t="s">
        <v>22</v>
      </c>
      <c r="I76" s="790"/>
      <c r="J76" s="426"/>
      <c r="K76" s="343"/>
      <c r="L76" s="425"/>
      <c r="M76" s="326" t="s">
        <v>3</v>
      </c>
      <c r="N76" s="424"/>
      <c r="X76" s="773" t="s">
        <v>22</v>
      </c>
      <c r="Y76" s="775"/>
      <c r="Z76" s="368"/>
      <c r="AA76" s="350" t="s">
        <v>3</v>
      </c>
      <c r="AB76" s="367"/>
      <c r="AC76" s="352"/>
    </row>
    <row r="77" spans="2:29" s="374" customFormat="1" ht="21.75" customHeight="1" thickBot="1">
      <c r="B77" s="107"/>
      <c r="C77" s="107"/>
      <c r="D77" s="107"/>
      <c r="E77" s="107"/>
      <c r="F77" s="107"/>
      <c r="G77" s="107"/>
      <c r="H77" s="105"/>
      <c r="I77" s="105"/>
      <c r="J77" s="105"/>
      <c r="K77" s="105"/>
      <c r="L77" s="105"/>
      <c r="M77" s="105"/>
      <c r="N77" s="477"/>
      <c r="O77" s="478"/>
      <c r="P77" s="478"/>
      <c r="Q77" s="478"/>
      <c r="R77" s="478"/>
      <c r="S77" s="478"/>
      <c r="T77" s="478"/>
      <c r="U77" s="478"/>
      <c r="V77" s="478"/>
      <c r="W77" s="478"/>
      <c r="X77" s="478"/>
      <c r="Y77" s="478"/>
      <c r="Z77" s="478"/>
      <c r="AA77" s="478"/>
      <c r="AB77" s="478"/>
      <c r="AC77" s="478"/>
    </row>
    <row r="78" spans="2:14" ht="44.25" customHeight="1" thickBot="1">
      <c r="B78" s="450" t="s">
        <v>16</v>
      </c>
      <c r="C78" s="451" t="s">
        <v>13</v>
      </c>
      <c r="D78" s="452" t="s">
        <v>12</v>
      </c>
      <c r="E78" s="453" t="s">
        <v>11</v>
      </c>
      <c r="F78" s="451" t="s">
        <v>20</v>
      </c>
      <c r="G78" s="452" t="s">
        <v>10</v>
      </c>
      <c r="H78" s="454" t="s">
        <v>9</v>
      </c>
      <c r="I78" s="453" t="s">
        <v>19</v>
      </c>
      <c r="J78" s="451" t="s">
        <v>4</v>
      </c>
      <c r="K78" s="452" t="s">
        <v>5</v>
      </c>
      <c r="L78" s="452" t="s">
        <v>6</v>
      </c>
      <c r="M78" s="453" t="s">
        <v>7</v>
      </c>
      <c r="N78" s="450" t="s">
        <v>8</v>
      </c>
    </row>
    <row r="79" spans="2:29" ht="21.75" customHeight="1" thickBot="1">
      <c r="B79" s="779" t="s">
        <v>169</v>
      </c>
      <c r="C79" s="780"/>
      <c r="D79" s="780"/>
      <c r="E79" s="780"/>
      <c r="F79" s="780"/>
      <c r="G79" s="780"/>
      <c r="H79" s="780"/>
      <c r="I79" s="780"/>
      <c r="J79" s="780"/>
      <c r="K79" s="780"/>
      <c r="L79" s="780"/>
      <c r="M79" s="780"/>
      <c r="N79" s="780"/>
      <c r="O79" s="771"/>
      <c r="P79" s="771"/>
      <c r="Q79" s="771"/>
      <c r="R79" s="771"/>
      <c r="S79" s="771"/>
      <c r="T79" s="771"/>
      <c r="U79" s="771"/>
      <c r="V79" s="771"/>
      <c r="W79" s="771"/>
      <c r="X79" s="771"/>
      <c r="Y79" s="771"/>
      <c r="Z79" s="771"/>
      <c r="AA79" s="771"/>
      <c r="AB79" s="771"/>
      <c r="AC79" s="772"/>
    </row>
    <row r="80" spans="2:29" ht="40.5" customHeight="1">
      <c r="B80" s="463" t="s">
        <v>29</v>
      </c>
      <c r="C80" s="385" t="s">
        <v>3</v>
      </c>
      <c r="D80" s="387"/>
      <c r="E80" s="386"/>
      <c r="F80" s="385">
        <v>1</v>
      </c>
      <c r="G80" s="387">
        <v>2</v>
      </c>
      <c r="H80" s="387">
        <v>2</v>
      </c>
      <c r="I80" s="386">
        <f>+H80+G80+F80</f>
        <v>5</v>
      </c>
      <c r="J80" s="385">
        <f>IF($I80&gt;0,(IF($I80&lt;4,"X",""))," ")</f>
      </c>
      <c r="K80" s="384" t="str">
        <f>IF($I80&gt;3,(IF($I80&lt;6,"X",""))," ")</f>
        <v>X</v>
      </c>
      <c r="L80" s="384" t="str">
        <f>IF($I80&gt;5,(IF($I80&lt;8,"X",""))," ")</f>
        <v> </v>
      </c>
      <c r="M80" s="383" t="str">
        <f>IF($I80&gt;7,(IF($I80&lt;12,"X",""))," ")</f>
        <v> </v>
      </c>
      <c r="N80" s="403" t="s">
        <v>360</v>
      </c>
      <c r="O80" s="206"/>
      <c r="P80" s="162"/>
      <c r="Q80" s="162"/>
      <c r="R80" s="162"/>
      <c r="S80" s="162" t="s">
        <v>3</v>
      </c>
      <c r="T80" s="162"/>
      <c r="U80" s="324"/>
      <c r="V80" s="274">
        <v>1</v>
      </c>
      <c r="W80" s="272">
        <v>2</v>
      </c>
      <c r="X80" s="272">
        <v>1</v>
      </c>
      <c r="Y80" s="275">
        <f>SUM(V80:X80)</f>
        <v>4</v>
      </c>
      <c r="Z80" s="274"/>
      <c r="AA80" s="272" t="s">
        <v>3</v>
      </c>
      <c r="AB80" s="272"/>
      <c r="AC80" s="275"/>
    </row>
    <row r="81" spans="2:29" ht="22.5" customHeight="1" thickBot="1">
      <c r="B81" s="436" t="s">
        <v>265</v>
      </c>
      <c r="C81" s="371"/>
      <c r="D81" s="357" t="s">
        <v>3</v>
      </c>
      <c r="E81" s="411"/>
      <c r="F81" s="371"/>
      <c r="G81" s="357"/>
      <c r="H81" s="357"/>
      <c r="I81" s="340"/>
      <c r="J81" s="371" t="str">
        <f>IF($I81&gt;0,(IF($I81&lt;4,"X",""))," ")</f>
        <v> </v>
      </c>
      <c r="K81" s="370" t="str">
        <f>IF($I81&gt;3,(IF($I81&lt;6,"X",""))," ")</f>
        <v> </v>
      </c>
      <c r="L81" s="370" t="str">
        <f>IF($I81&gt;5,(IF($I81&lt;8,"X",""))," ")</f>
        <v> </v>
      </c>
      <c r="M81" s="369" t="str">
        <f>IF($I81&gt;7,(IF($I81&lt;12,"X",""))," ")</f>
        <v> </v>
      </c>
      <c r="N81" s="413"/>
      <c r="O81" s="207"/>
      <c r="P81" s="165"/>
      <c r="Q81" s="165"/>
      <c r="R81" s="165"/>
      <c r="S81" s="165"/>
      <c r="T81" s="165"/>
      <c r="U81" s="284"/>
      <c r="V81" s="237"/>
      <c r="W81" s="235"/>
      <c r="X81" s="235"/>
      <c r="Y81" s="236"/>
      <c r="Z81" s="237"/>
      <c r="AA81" s="235"/>
      <c r="AB81" s="235"/>
      <c r="AC81" s="236"/>
    </row>
    <row r="82" spans="2:29" ht="21.75" customHeight="1" thickBot="1">
      <c r="B82" s="108"/>
      <c r="C82" s="108"/>
      <c r="D82" s="108"/>
      <c r="E82" s="108"/>
      <c r="F82" s="108"/>
      <c r="G82" s="108"/>
      <c r="H82" s="773" t="s">
        <v>22</v>
      </c>
      <c r="I82" s="775"/>
      <c r="J82" s="368"/>
      <c r="K82" s="350" t="s">
        <v>3</v>
      </c>
      <c r="L82" s="367"/>
      <c r="M82" s="352"/>
      <c r="N82" s="348"/>
      <c r="X82" s="773" t="s">
        <v>22</v>
      </c>
      <c r="Y82" s="775"/>
      <c r="Z82" s="368"/>
      <c r="AA82" s="350" t="s">
        <v>3</v>
      </c>
      <c r="AB82" s="367"/>
      <c r="AC82" s="352"/>
    </row>
    <row r="83" spans="2:14" ht="21.75" customHeight="1" thickBot="1">
      <c r="B83" s="108"/>
      <c r="C83" s="108"/>
      <c r="D83" s="108"/>
      <c r="E83" s="108"/>
      <c r="F83" s="108"/>
      <c r="G83" s="108"/>
      <c r="H83" s="110"/>
      <c r="I83" s="110"/>
      <c r="J83" s="105"/>
      <c r="K83" s="105"/>
      <c r="L83" s="105"/>
      <c r="M83" s="105"/>
      <c r="N83" s="348"/>
    </row>
    <row r="84" spans="6:29" ht="26.25" customHeight="1" thickBot="1">
      <c r="F84" s="788" t="s">
        <v>14</v>
      </c>
      <c r="G84" s="789"/>
      <c r="H84" s="789"/>
      <c r="I84" s="790"/>
      <c r="J84" s="788" t="s">
        <v>15</v>
      </c>
      <c r="K84" s="789"/>
      <c r="L84" s="789"/>
      <c r="M84" s="790"/>
      <c r="O84" s="784" t="s">
        <v>168</v>
      </c>
      <c r="P84" s="785"/>
      <c r="Q84" s="785"/>
      <c r="R84" s="785"/>
      <c r="S84" s="785"/>
      <c r="T84" s="785"/>
      <c r="U84" s="785"/>
      <c r="V84" s="741" t="s">
        <v>262</v>
      </c>
      <c r="W84" s="742"/>
      <c r="X84" s="742"/>
      <c r="Y84" s="743"/>
      <c r="Z84" s="741" t="s">
        <v>15</v>
      </c>
      <c r="AA84" s="742"/>
      <c r="AB84" s="742"/>
      <c r="AC84" s="743"/>
    </row>
    <row r="85" spans="2:29" ht="44.25" customHeight="1" thickBot="1">
      <c r="B85" s="111" t="s">
        <v>16</v>
      </c>
      <c r="C85" s="113" t="s">
        <v>13</v>
      </c>
      <c r="D85" s="115" t="s">
        <v>12</v>
      </c>
      <c r="E85" s="114" t="s">
        <v>11</v>
      </c>
      <c r="F85" s="113" t="s">
        <v>20</v>
      </c>
      <c r="G85" s="115" t="s">
        <v>10</v>
      </c>
      <c r="H85" s="112" t="s">
        <v>9</v>
      </c>
      <c r="I85" s="114" t="s">
        <v>19</v>
      </c>
      <c r="J85" s="113" t="s">
        <v>4</v>
      </c>
      <c r="K85" s="115" t="s">
        <v>5</v>
      </c>
      <c r="L85" s="115" t="s">
        <v>6</v>
      </c>
      <c r="M85" s="114" t="s">
        <v>7</v>
      </c>
      <c r="N85" s="111" t="s">
        <v>8</v>
      </c>
      <c r="O85" s="487" t="s">
        <v>205</v>
      </c>
      <c r="P85" s="488" t="s">
        <v>162</v>
      </c>
      <c r="Q85" s="488" t="s">
        <v>343</v>
      </c>
      <c r="R85" s="489" t="s">
        <v>164</v>
      </c>
      <c r="S85" s="489" t="s">
        <v>165</v>
      </c>
      <c r="T85" s="489" t="s">
        <v>166</v>
      </c>
      <c r="U85" s="488" t="s">
        <v>167</v>
      </c>
      <c r="V85" s="5" t="s">
        <v>20</v>
      </c>
      <c r="W85" s="6" t="s">
        <v>10</v>
      </c>
      <c r="X85" s="8" t="s">
        <v>9</v>
      </c>
      <c r="Y85" s="7" t="s">
        <v>19</v>
      </c>
      <c r="Z85" s="5" t="s">
        <v>4</v>
      </c>
      <c r="AA85" s="6" t="s">
        <v>5</v>
      </c>
      <c r="AB85" s="6" t="s">
        <v>6</v>
      </c>
      <c r="AC85" s="7" t="s">
        <v>7</v>
      </c>
    </row>
    <row r="86" spans="2:29" ht="21.75" customHeight="1" thickBot="1">
      <c r="B86" s="779" t="s">
        <v>316</v>
      </c>
      <c r="C86" s="780"/>
      <c r="D86" s="780"/>
      <c r="E86" s="780"/>
      <c r="F86" s="780"/>
      <c r="G86" s="780"/>
      <c r="H86" s="780"/>
      <c r="I86" s="780"/>
      <c r="J86" s="780"/>
      <c r="K86" s="780"/>
      <c r="L86" s="780"/>
      <c r="M86" s="780"/>
      <c r="N86" s="780"/>
      <c r="O86" s="771"/>
      <c r="P86" s="771"/>
      <c r="Q86" s="771"/>
      <c r="R86" s="771"/>
      <c r="S86" s="771"/>
      <c r="T86" s="771"/>
      <c r="U86" s="771"/>
      <c r="V86" s="771"/>
      <c r="W86" s="771"/>
      <c r="X86" s="771"/>
      <c r="Y86" s="771"/>
      <c r="Z86" s="771"/>
      <c r="AA86" s="771"/>
      <c r="AB86" s="771"/>
      <c r="AC86" s="772"/>
    </row>
    <row r="87" spans="2:29" ht="96" customHeight="1">
      <c r="B87" s="479" t="s">
        <v>36</v>
      </c>
      <c r="C87" s="335" t="s">
        <v>3</v>
      </c>
      <c r="D87" s="329"/>
      <c r="E87" s="420"/>
      <c r="F87" s="335">
        <v>2</v>
      </c>
      <c r="G87" s="329">
        <v>4</v>
      </c>
      <c r="H87" s="329">
        <v>1</v>
      </c>
      <c r="I87" s="338">
        <f aca="true" t="shared" si="23" ref="I87:I97">H87+G87+F87</f>
        <v>7</v>
      </c>
      <c r="J87" s="335">
        <f aca="true" t="shared" si="24" ref="J87:J97">IF($I87&gt;0,(IF($I87&lt;4,"X",""))," ")</f>
      </c>
      <c r="K87" s="419">
        <f aca="true" t="shared" si="25" ref="K87:K97">IF($I87&gt;3,(IF($I87&lt;6,"X",""))," ")</f>
      </c>
      <c r="L87" s="419" t="str">
        <f aca="true" t="shared" si="26" ref="L87:L97">IF($I87&gt;5,(IF($I87&lt;8,"X",""))," ")</f>
        <v>X</v>
      </c>
      <c r="M87" s="341" t="str">
        <f aca="true" t="shared" si="27" ref="M87:M97">IF($I87&gt;7,(IF($I87&lt;12,"X",""))," ")</f>
        <v> </v>
      </c>
      <c r="N87" s="364" t="s">
        <v>637</v>
      </c>
      <c r="O87" s="206" t="s">
        <v>3</v>
      </c>
      <c r="P87" s="162" t="s">
        <v>3</v>
      </c>
      <c r="Q87" s="162" t="s">
        <v>3</v>
      </c>
      <c r="R87" s="162" t="s">
        <v>3</v>
      </c>
      <c r="S87" s="162"/>
      <c r="T87" s="162" t="s">
        <v>3</v>
      </c>
      <c r="U87" s="324" t="s">
        <v>3</v>
      </c>
      <c r="V87" s="274">
        <v>1</v>
      </c>
      <c r="W87" s="272">
        <v>4</v>
      </c>
      <c r="X87" s="272">
        <v>1</v>
      </c>
      <c r="Y87" s="275">
        <f>SUM(V87:X87)</f>
        <v>6</v>
      </c>
      <c r="Z87" s="274"/>
      <c r="AA87" s="272"/>
      <c r="AB87" s="272" t="s">
        <v>3</v>
      </c>
      <c r="AC87" s="275"/>
    </row>
    <row r="88" spans="2:29" ht="114" customHeight="1">
      <c r="B88" s="393" t="s">
        <v>37</v>
      </c>
      <c r="C88" s="336" t="s">
        <v>3</v>
      </c>
      <c r="D88" s="327"/>
      <c r="E88" s="395"/>
      <c r="F88" s="336">
        <v>3</v>
      </c>
      <c r="G88" s="327">
        <v>4</v>
      </c>
      <c r="H88" s="327">
        <v>1</v>
      </c>
      <c r="I88" s="339">
        <f t="shared" si="23"/>
        <v>8</v>
      </c>
      <c r="J88" s="385">
        <f t="shared" si="24"/>
      </c>
      <c r="K88" s="384">
        <f t="shared" si="25"/>
      </c>
      <c r="L88" s="384" t="s">
        <v>3</v>
      </c>
      <c r="M88" s="383"/>
      <c r="N88" s="365" t="s">
        <v>638</v>
      </c>
      <c r="O88" s="250" t="s">
        <v>3</v>
      </c>
      <c r="P88" s="205" t="s">
        <v>3</v>
      </c>
      <c r="Q88" s="205" t="s">
        <v>3</v>
      </c>
      <c r="R88" s="205" t="s">
        <v>3</v>
      </c>
      <c r="S88" s="205"/>
      <c r="T88" s="205" t="s">
        <v>3</v>
      </c>
      <c r="U88" s="249" t="s">
        <v>3</v>
      </c>
      <c r="V88" s="233">
        <v>1</v>
      </c>
      <c r="W88" s="231">
        <v>4</v>
      </c>
      <c r="X88" s="231">
        <v>1</v>
      </c>
      <c r="Y88" s="232">
        <f>SUM(V88:X88)</f>
        <v>6</v>
      </c>
      <c r="Z88" s="233"/>
      <c r="AA88" s="231"/>
      <c r="AB88" s="231" t="s">
        <v>3</v>
      </c>
      <c r="AC88" s="232"/>
    </row>
    <row r="89" spans="2:29" ht="45.75" customHeight="1">
      <c r="B89" s="435" t="s">
        <v>639</v>
      </c>
      <c r="C89" s="416" t="s">
        <v>3</v>
      </c>
      <c r="D89" s="415"/>
      <c r="E89" s="417"/>
      <c r="F89" s="416">
        <v>2</v>
      </c>
      <c r="G89" s="415">
        <v>2</v>
      </c>
      <c r="H89" s="415">
        <v>1</v>
      </c>
      <c r="I89" s="339">
        <f t="shared" si="23"/>
        <v>5</v>
      </c>
      <c r="J89" s="385">
        <f t="shared" si="24"/>
      </c>
      <c r="K89" s="384" t="str">
        <f t="shared" si="25"/>
        <v>X</v>
      </c>
      <c r="L89" s="384" t="str">
        <f t="shared" si="26"/>
        <v> </v>
      </c>
      <c r="M89" s="383" t="str">
        <f t="shared" si="27"/>
        <v> </v>
      </c>
      <c r="N89" s="464" t="s">
        <v>361</v>
      </c>
      <c r="O89" s="250"/>
      <c r="P89" s="205"/>
      <c r="Q89" s="205"/>
      <c r="R89" s="205" t="s">
        <v>3</v>
      </c>
      <c r="S89" s="205"/>
      <c r="T89" s="205" t="s">
        <v>3</v>
      </c>
      <c r="U89" s="249"/>
      <c r="V89" s="233">
        <v>2</v>
      </c>
      <c r="W89" s="231">
        <v>1</v>
      </c>
      <c r="X89" s="231">
        <v>1</v>
      </c>
      <c r="Y89" s="232">
        <f>SUM(V89:X89)</f>
        <v>4</v>
      </c>
      <c r="Z89" s="233"/>
      <c r="AA89" s="231" t="s">
        <v>3</v>
      </c>
      <c r="AB89" s="231"/>
      <c r="AC89" s="232"/>
    </row>
    <row r="90" spans="2:29" ht="73.5" customHeight="1">
      <c r="B90" s="435" t="s">
        <v>266</v>
      </c>
      <c r="C90" s="416" t="s">
        <v>3</v>
      </c>
      <c r="D90" s="415"/>
      <c r="E90" s="417"/>
      <c r="F90" s="416">
        <v>3</v>
      </c>
      <c r="G90" s="415">
        <v>2</v>
      </c>
      <c r="H90" s="415">
        <v>1</v>
      </c>
      <c r="I90" s="339">
        <f t="shared" si="23"/>
        <v>6</v>
      </c>
      <c r="J90" s="385">
        <f t="shared" si="24"/>
      </c>
      <c r="K90" s="384">
        <f t="shared" si="25"/>
      </c>
      <c r="L90" s="384" t="str">
        <f t="shared" si="26"/>
        <v>X</v>
      </c>
      <c r="M90" s="383" t="str">
        <f t="shared" si="27"/>
        <v> </v>
      </c>
      <c r="N90" s="464" t="s">
        <v>434</v>
      </c>
      <c r="O90" s="250"/>
      <c r="P90" s="205" t="s">
        <v>3</v>
      </c>
      <c r="Q90" s="205"/>
      <c r="R90" s="205" t="s">
        <v>3</v>
      </c>
      <c r="S90" s="205" t="s">
        <v>3</v>
      </c>
      <c r="T90" s="205" t="s">
        <v>3</v>
      </c>
      <c r="U90" s="249"/>
      <c r="V90" s="233">
        <v>2</v>
      </c>
      <c r="W90" s="231">
        <v>2</v>
      </c>
      <c r="X90" s="231">
        <v>1</v>
      </c>
      <c r="Y90" s="232">
        <f>SUM(V90:X90)</f>
        <v>5</v>
      </c>
      <c r="Z90" s="233"/>
      <c r="AA90" s="231" t="s">
        <v>3</v>
      </c>
      <c r="AB90" s="231"/>
      <c r="AC90" s="232"/>
    </row>
    <row r="91" spans="2:29" s="374" customFormat="1" ht="80.25" customHeight="1">
      <c r="B91" s="435" t="s">
        <v>409</v>
      </c>
      <c r="C91" s="433"/>
      <c r="D91" s="432"/>
      <c r="E91" s="434" t="s">
        <v>3</v>
      </c>
      <c r="F91" s="658"/>
      <c r="G91" s="659"/>
      <c r="H91" s="659"/>
      <c r="I91" s="660"/>
      <c r="J91" s="661"/>
      <c r="K91" s="662"/>
      <c r="L91" s="662"/>
      <c r="M91" s="663"/>
      <c r="N91" s="664"/>
      <c r="O91" s="665"/>
      <c r="P91" s="666"/>
      <c r="Q91" s="666"/>
      <c r="R91" s="666"/>
      <c r="S91" s="666"/>
      <c r="T91" s="666"/>
      <c r="U91" s="667"/>
      <c r="V91" s="547"/>
      <c r="W91" s="546"/>
      <c r="X91" s="546"/>
      <c r="Y91" s="545"/>
      <c r="Z91" s="547"/>
      <c r="AA91" s="546"/>
      <c r="AB91" s="546"/>
      <c r="AC91" s="545"/>
    </row>
    <row r="92" spans="2:29" ht="115.5" customHeight="1">
      <c r="B92" s="393" t="s">
        <v>364</v>
      </c>
      <c r="C92" s="336"/>
      <c r="D92" s="432"/>
      <c r="E92" s="395" t="s">
        <v>3</v>
      </c>
      <c r="F92" s="668"/>
      <c r="G92" s="669"/>
      <c r="H92" s="669"/>
      <c r="I92" s="670"/>
      <c r="J92" s="671"/>
      <c r="K92" s="672"/>
      <c r="L92" s="672"/>
      <c r="M92" s="673"/>
      <c r="N92" s="664"/>
      <c r="O92" s="665"/>
      <c r="P92" s="666"/>
      <c r="Q92" s="666"/>
      <c r="R92" s="666"/>
      <c r="S92" s="666"/>
      <c r="T92" s="666"/>
      <c r="U92" s="667"/>
      <c r="V92" s="547"/>
      <c r="W92" s="546"/>
      <c r="X92" s="546"/>
      <c r="Y92" s="545"/>
      <c r="Z92" s="547"/>
      <c r="AA92" s="546"/>
      <c r="AB92" s="546"/>
      <c r="AC92" s="545"/>
    </row>
    <row r="93" spans="2:29" ht="33" customHeight="1">
      <c r="B93" s="430" t="s">
        <v>605</v>
      </c>
      <c r="C93" s="336" t="s">
        <v>3</v>
      </c>
      <c r="D93" s="327"/>
      <c r="E93" s="339"/>
      <c r="F93" s="336">
        <v>1</v>
      </c>
      <c r="G93" s="327">
        <v>4</v>
      </c>
      <c r="H93" s="327">
        <v>2</v>
      </c>
      <c r="I93" s="339">
        <f t="shared" si="23"/>
        <v>7</v>
      </c>
      <c r="J93" s="336">
        <f t="shared" si="24"/>
      </c>
      <c r="K93" s="431">
        <f t="shared" si="25"/>
      </c>
      <c r="L93" s="431" t="str">
        <f t="shared" si="26"/>
        <v>X</v>
      </c>
      <c r="M93" s="342" t="str">
        <f t="shared" si="27"/>
        <v> </v>
      </c>
      <c r="N93" s="402" t="s">
        <v>362</v>
      </c>
      <c r="O93" s="250" t="s">
        <v>3</v>
      </c>
      <c r="P93" s="205"/>
      <c r="Q93" s="205" t="s">
        <v>3</v>
      </c>
      <c r="R93" s="205"/>
      <c r="S93" s="205"/>
      <c r="T93" s="205"/>
      <c r="U93" s="249"/>
      <c r="V93" s="233">
        <v>2</v>
      </c>
      <c r="W93" s="231">
        <v>4</v>
      </c>
      <c r="X93" s="231">
        <v>1</v>
      </c>
      <c r="Y93" s="232">
        <f>SUM(V93:X93)</f>
        <v>7</v>
      </c>
      <c r="Z93" s="233"/>
      <c r="AA93" s="231"/>
      <c r="AB93" s="231" t="s">
        <v>3</v>
      </c>
      <c r="AC93" s="232"/>
    </row>
    <row r="94" spans="2:29" ht="78.75" customHeight="1">
      <c r="B94" s="430" t="s">
        <v>410</v>
      </c>
      <c r="C94" s="336" t="s">
        <v>3</v>
      </c>
      <c r="D94" s="327"/>
      <c r="E94" s="339"/>
      <c r="F94" s="336">
        <v>2</v>
      </c>
      <c r="G94" s="327">
        <v>6</v>
      </c>
      <c r="H94" s="327">
        <v>2</v>
      </c>
      <c r="I94" s="339">
        <f t="shared" si="23"/>
        <v>10</v>
      </c>
      <c r="J94" s="336">
        <f t="shared" si="24"/>
      </c>
      <c r="K94" s="431">
        <f t="shared" si="25"/>
      </c>
      <c r="L94" s="431">
        <f t="shared" si="26"/>
      </c>
      <c r="M94" s="342" t="str">
        <f t="shared" si="27"/>
        <v>X</v>
      </c>
      <c r="N94" s="402" t="s">
        <v>640</v>
      </c>
      <c r="O94" s="250" t="s">
        <v>3</v>
      </c>
      <c r="P94" s="205" t="s">
        <v>3</v>
      </c>
      <c r="Q94" s="205" t="s">
        <v>3</v>
      </c>
      <c r="R94" s="205"/>
      <c r="S94" s="205"/>
      <c r="T94" s="205"/>
      <c r="U94" s="249"/>
      <c r="V94" s="233">
        <v>1</v>
      </c>
      <c r="W94" s="231">
        <v>6</v>
      </c>
      <c r="X94" s="231">
        <v>1</v>
      </c>
      <c r="Y94" s="232">
        <f>SUM(V94:X94)</f>
        <v>8</v>
      </c>
      <c r="Z94" s="233"/>
      <c r="AA94" s="231"/>
      <c r="AB94" s="231" t="s">
        <v>3</v>
      </c>
      <c r="AC94" s="232"/>
    </row>
    <row r="95" spans="2:29" s="374" customFormat="1" ht="98.25" customHeight="1">
      <c r="B95" s="430" t="s">
        <v>336</v>
      </c>
      <c r="C95" s="362" t="s">
        <v>3</v>
      </c>
      <c r="D95" s="328"/>
      <c r="E95" s="391"/>
      <c r="F95" s="362">
        <v>2</v>
      </c>
      <c r="G95" s="328">
        <v>4</v>
      </c>
      <c r="H95" s="328">
        <v>1</v>
      </c>
      <c r="I95" s="391">
        <f t="shared" si="23"/>
        <v>7</v>
      </c>
      <c r="J95" s="362">
        <f t="shared" si="24"/>
      </c>
      <c r="K95" s="429">
        <f t="shared" si="25"/>
      </c>
      <c r="L95" s="429" t="str">
        <f t="shared" si="26"/>
        <v>X</v>
      </c>
      <c r="M95" s="428" t="str">
        <f t="shared" si="27"/>
        <v> </v>
      </c>
      <c r="N95" s="393" t="s">
        <v>641</v>
      </c>
      <c r="O95" s="250"/>
      <c r="P95" s="205" t="s">
        <v>3</v>
      </c>
      <c r="Q95" s="205" t="s">
        <v>3</v>
      </c>
      <c r="R95" s="205"/>
      <c r="S95" s="205"/>
      <c r="T95" s="205"/>
      <c r="U95" s="249"/>
      <c r="V95" s="233">
        <v>1</v>
      </c>
      <c r="W95" s="231">
        <v>4</v>
      </c>
      <c r="X95" s="231">
        <v>1</v>
      </c>
      <c r="Y95" s="232">
        <f>SUM(V95:X95)</f>
        <v>6</v>
      </c>
      <c r="Z95" s="233"/>
      <c r="AA95" s="231"/>
      <c r="AB95" s="231" t="s">
        <v>3</v>
      </c>
      <c r="AC95" s="232"/>
    </row>
    <row r="96" spans="2:29" s="374" customFormat="1" ht="76.5" customHeight="1">
      <c r="B96" s="430" t="s">
        <v>335</v>
      </c>
      <c r="C96" s="362" t="s">
        <v>3</v>
      </c>
      <c r="D96" s="328"/>
      <c r="E96" s="391"/>
      <c r="F96" s="362">
        <v>1</v>
      </c>
      <c r="G96" s="328">
        <v>2</v>
      </c>
      <c r="H96" s="328">
        <v>2</v>
      </c>
      <c r="I96" s="391">
        <f t="shared" si="23"/>
        <v>5</v>
      </c>
      <c r="J96" s="362">
        <f t="shared" si="24"/>
      </c>
      <c r="K96" s="429" t="str">
        <f t="shared" si="25"/>
        <v>X</v>
      </c>
      <c r="L96" s="429" t="str">
        <f t="shared" si="26"/>
        <v> </v>
      </c>
      <c r="M96" s="428" t="str">
        <f t="shared" si="27"/>
        <v> </v>
      </c>
      <c r="N96" s="393" t="s">
        <v>642</v>
      </c>
      <c r="O96" s="250" t="s">
        <v>3</v>
      </c>
      <c r="P96" s="205" t="s">
        <v>3</v>
      </c>
      <c r="Q96" s="205"/>
      <c r="R96" s="205"/>
      <c r="S96" s="205"/>
      <c r="T96" s="205" t="s">
        <v>3</v>
      </c>
      <c r="U96" s="249" t="s">
        <v>3</v>
      </c>
      <c r="V96" s="233">
        <v>1</v>
      </c>
      <c r="W96" s="231">
        <v>2</v>
      </c>
      <c r="X96" s="231">
        <v>1</v>
      </c>
      <c r="Y96" s="232">
        <f>SUM(V96:X96)</f>
        <v>4</v>
      </c>
      <c r="Z96" s="233"/>
      <c r="AA96" s="231" t="s">
        <v>3</v>
      </c>
      <c r="AB96" s="231"/>
      <c r="AC96" s="232"/>
    </row>
    <row r="97" spans="2:29" s="374" customFormat="1" ht="88.5" customHeight="1" thickBot="1">
      <c r="B97" s="436" t="s">
        <v>334</v>
      </c>
      <c r="C97" s="363" t="s">
        <v>3</v>
      </c>
      <c r="D97" s="356"/>
      <c r="E97" s="398"/>
      <c r="F97" s="363">
        <v>3</v>
      </c>
      <c r="G97" s="356">
        <v>2</v>
      </c>
      <c r="H97" s="356">
        <v>1</v>
      </c>
      <c r="I97" s="398">
        <f t="shared" si="23"/>
        <v>6</v>
      </c>
      <c r="J97" s="363">
        <f t="shared" si="24"/>
      </c>
      <c r="K97" s="397">
        <f t="shared" si="25"/>
      </c>
      <c r="L97" s="397" t="str">
        <f t="shared" si="26"/>
        <v>X</v>
      </c>
      <c r="M97" s="396" t="str">
        <f t="shared" si="27"/>
        <v> </v>
      </c>
      <c r="N97" s="373" t="s">
        <v>643</v>
      </c>
      <c r="O97" s="207" t="s">
        <v>3</v>
      </c>
      <c r="P97" s="165"/>
      <c r="Q97" s="165"/>
      <c r="R97" s="165" t="s">
        <v>3</v>
      </c>
      <c r="S97" s="165" t="s">
        <v>3</v>
      </c>
      <c r="T97" s="165" t="s">
        <v>3</v>
      </c>
      <c r="U97" s="284"/>
      <c r="V97" s="237">
        <v>2</v>
      </c>
      <c r="W97" s="235">
        <v>2</v>
      </c>
      <c r="X97" s="235">
        <v>1</v>
      </c>
      <c r="Y97" s="236">
        <f>SUM(V97:X97)</f>
        <v>5</v>
      </c>
      <c r="Z97" s="237"/>
      <c r="AA97" s="235" t="s">
        <v>3</v>
      </c>
      <c r="AB97" s="235"/>
      <c r="AC97" s="236"/>
    </row>
    <row r="98" spans="2:29" ht="21.75" customHeight="1" thickBot="1">
      <c r="B98" s="108"/>
      <c r="C98" s="108"/>
      <c r="D98" s="108"/>
      <c r="E98" s="108"/>
      <c r="F98" s="108"/>
      <c r="G98" s="389"/>
      <c r="H98" s="773" t="s">
        <v>22</v>
      </c>
      <c r="I98" s="775"/>
      <c r="J98" s="368"/>
      <c r="K98" s="350"/>
      <c r="L98" s="367"/>
      <c r="M98" s="352" t="s">
        <v>3</v>
      </c>
      <c r="N98" s="348"/>
      <c r="X98" s="773" t="s">
        <v>22</v>
      </c>
      <c r="Y98" s="775"/>
      <c r="Z98" s="368"/>
      <c r="AA98" s="350"/>
      <c r="AB98" s="367"/>
      <c r="AC98" s="352" t="s">
        <v>3</v>
      </c>
    </row>
    <row r="99" spans="2:14" ht="21.75" customHeight="1" thickBot="1">
      <c r="B99" s="108"/>
      <c r="C99" s="108"/>
      <c r="D99" s="108"/>
      <c r="E99" s="108"/>
      <c r="F99" s="108"/>
      <c r="G99" s="108"/>
      <c r="H99" s="187"/>
      <c r="I99" s="110"/>
      <c r="J99" s="105"/>
      <c r="K99" s="105"/>
      <c r="L99" s="105"/>
      <c r="M99" s="105"/>
      <c r="N99" s="348"/>
    </row>
    <row r="100" spans="6:29" ht="26.25" customHeight="1" thickBot="1">
      <c r="F100" s="788" t="s">
        <v>14</v>
      </c>
      <c r="G100" s="789"/>
      <c r="H100" s="789"/>
      <c r="I100" s="790"/>
      <c r="J100" s="788" t="s">
        <v>15</v>
      </c>
      <c r="K100" s="789"/>
      <c r="L100" s="789"/>
      <c r="M100" s="790"/>
      <c r="O100" s="784" t="s">
        <v>168</v>
      </c>
      <c r="P100" s="785"/>
      <c r="Q100" s="785"/>
      <c r="R100" s="785"/>
      <c r="S100" s="785"/>
      <c r="T100" s="785"/>
      <c r="U100" s="785"/>
      <c r="V100" s="741" t="s">
        <v>262</v>
      </c>
      <c r="W100" s="742"/>
      <c r="X100" s="742"/>
      <c r="Y100" s="743"/>
      <c r="Z100" s="741" t="s">
        <v>15</v>
      </c>
      <c r="AA100" s="742"/>
      <c r="AB100" s="742"/>
      <c r="AC100" s="743"/>
    </row>
    <row r="101" spans="2:29" ht="44.25" customHeight="1" thickBot="1">
      <c r="B101" s="111" t="s">
        <v>16</v>
      </c>
      <c r="C101" s="113" t="s">
        <v>13</v>
      </c>
      <c r="D101" s="115" t="s">
        <v>12</v>
      </c>
      <c r="E101" s="114" t="s">
        <v>11</v>
      </c>
      <c r="F101" s="113" t="s">
        <v>20</v>
      </c>
      <c r="G101" s="115" t="s">
        <v>10</v>
      </c>
      <c r="H101" s="112" t="s">
        <v>9</v>
      </c>
      <c r="I101" s="114" t="s">
        <v>19</v>
      </c>
      <c r="J101" s="113" t="s">
        <v>4</v>
      </c>
      <c r="K101" s="115" t="s">
        <v>5</v>
      </c>
      <c r="L101" s="115" t="s">
        <v>6</v>
      </c>
      <c r="M101" s="114" t="s">
        <v>7</v>
      </c>
      <c r="N101" s="111" t="s">
        <v>8</v>
      </c>
      <c r="O101" s="487" t="s">
        <v>205</v>
      </c>
      <c r="P101" s="488" t="s">
        <v>162</v>
      </c>
      <c r="Q101" s="488" t="s">
        <v>343</v>
      </c>
      <c r="R101" s="489" t="s">
        <v>164</v>
      </c>
      <c r="S101" s="489" t="s">
        <v>165</v>
      </c>
      <c r="T101" s="489" t="s">
        <v>166</v>
      </c>
      <c r="U101" s="488" t="s">
        <v>167</v>
      </c>
      <c r="V101" s="5" t="s">
        <v>20</v>
      </c>
      <c r="W101" s="6" t="s">
        <v>10</v>
      </c>
      <c r="X101" s="8" t="s">
        <v>9</v>
      </c>
      <c r="Y101" s="7" t="s">
        <v>19</v>
      </c>
      <c r="Z101" s="5" t="s">
        <v>4</v>
      </c>
      <c r="AA101" s="6" t="s">
        <v>5</v>
      </c>
      <c r="AB101" s="6" t="s">
        <v>6</v>
      </c>
      <c r="AC101" s="7" t="s">
        <v>7</v>
      </c>
    </row>
    <row r="102" spans="2:29" ht="21.75" customHeight="1" thickBot="1">
      <c r="B102" s="779" t="s">
        <v>122</v>
      </c>
      <c r="C102" s="780"/>
      <c r="D102" s="780"/>
      <c r="E102" s="780"/>
      <c r="F102" s="780"/>
      <c r="G102" s="780"/>
      <c r="H102" s="780"/>
      <c r="I102" s="780"/>
      <c r="J102" s="780"/>
      <c r="K102" s="780"/>
      <c r="L102" s="780"/>
      <c r="M102" s="780"/>
      <c r="N102" s="780"/>
      <c r="O102" s="771"/>
      <c r="P102" s="771"/>
      <c r="Q102" s="771"/>
      <c r="R102" s="771"/>
      <c r="S102" s="771"/>
      <c r="T102" s="771"/>
      <c r="U102" s="771"/>
      <c r="V102" s="771"/>
      <c r="W102" s="771"/>
      <c r="X102" s="771"/>
      <c r="Y102" s="771"/>
      <c r="Z102" s="771"/>
      <c r="AA102" s="771"/>
      <c r="AB102" s="771"/>
      <c r="AC102" s="772"/>
    </row>
    <row r="103" spans="2:29" s="374" customFormat="1" ht="70.5" customHeight="1">
      <c r="B103" s="381" t="s">
        <v>123</v>
      </c>
      <c r="C103" s="377"/>
      <c r="D103" s="379"/>
      <c r="E103" s="380" t="s">
        <v>3</v>
      </c>
      <c r="F103" s="661"/>
      <c r="G103" s="674"/>
      <c r="H103" s="674"/>
      <c r="I103" s="675"/>
      <c r="J103" s="661"/>
      <c r="K103" s="662"/>
      <c r="L103" s="662"/>
      <c r="M103" s="663"/>
      <c r="N103" s="676"/>
      <c r="O103" s="677"/>
      <c r="P103" s="678"/>
      <c r="Q103" s="678"/>
      <c r="R103" s="678"/>
      <c r="S103" s="678"/>
      <c r="T103" s="678"/>
      <c r="U103" s="679"/>
      <c r="V103" s="530"/>
      <c r="W103" s="529"/>
      <c r="X103" s="529"/>
      <c r="Y103" s="528"/>
      <c r="Z103" s="530"/>
      <c r="AA103" s="529"/>
      <c r="AB103" s="529"/>
      <c r="AC103" s="528"/>
    </row>
    <row r="104" spans="2:29" s="374" customFormat="1" ht="70.5" customHeight="1" thickBot="1">
      <c r="B104" s="373" t="s">
        <v>333</v>
      </c>
      <c r="C104" s="363"/>
      <c r="D104" s="356"/>
      <c r="E104" s="399" t="s">
        <v>3</v>
      </c>
      <c r="F104" s="680"/>
      <c r="G104" s="681"/>
      <c r="H104" s="681"/>
      <c r="I104" s="682"/>
      <c r="J104" s="683"/>
      <c r="K104" s="684"/>
      <c r="L104" s="684"/>
      <c r="M104" s="685"/>
      <c r="N104" s="676"/>
      <c r="O104" s="686"/>
      <c r="P104" s="687"/>
      <c r="Q104" s="687"/>
      <c r="R104" s="687"/>
      <c r="S104" s="687"/>
      <c r="T104" s="687"/>
      <c r="U104" s="688"/>
      <c r="V104" s="552"/>
      <c r="W104" s="551"/>
      <c r="X104" s="551"/>
      <c r="Y104" s="550"/>
      <c r="Z104" s="552"/>
      <c r="AA104" s="551"/>
      <c r="AB104" s="551"/>
      <c r="AC104" s="550"/>
    </row>
    <row r="105" spans="2:29" ht="21.75" customHeight="1" thickBot="1">
      <c r="B105" s="104"/>
      <c r="C105" s="104"/>
      <c r="D105" s="104"/>
      <c r="E105" s="104"/>
      <c r="F105" s="104"/>
      <c r="G105" s="427"/>
      <c r="H105" s="788" t="s">
        <v>22</v>
      </c>
      <c r="I105" s="790"/>
      <c r="J105" s="426"/>
      <c r="K105" s="343"/>
      <c r="L105" s="425"/>
      <c r="M105" s="326"/>
      <c r="N105" s="424"/>
      <c r="X105" s="773" t="s">
        <v>22</v>
      </c>
      <c r="Y105" s="775"/>
      <c r="Z105" s="368"/>
      <c r="AA105" s="350"/>
      <c r="AB105" s="367"/>
      <c r="AC105" s="352"/>
    </row>
    <row r="106" spans="2:14" ht="21.75" customHeight="1" thickBot="1">
      <c r="B106" s="108"/>
      <c r="C106" s="108"/>
      <c r="D106" s="108"/>
      <c r="E106" s="108"/>
      <c r="F106" s="108"/>
      <c r="G106" s="108"/>
      <c r="H106" s="187"/>
      <c r="I106" s="110"/>
      <c r="J106" s="105"/>
      <c r="K106" s="105"/>
      <c r="L106" s="105"/>
      <c r="M106" s="105"/>
      <c r="N106" s="348"/>
    </row>
    <row r="107" spans="6:29" ht="26.25" customHeight="1" thickBot="1">
      <c r="F107" s="788" t="s">
        <v>14</v>
      </c>
      <c r="G107" s="789"/>
      <c r="H107" s="789"/>
      <c r="I107" s="790"/>
      <c r="J107" s="788" t="s">
        <v>15</v>
      </c>
      <c r="K107" s="789"/>
      <c r="L107" s="789"/>
      <c r="M107" s="790"/>
      <c r="O107" s="784" t="s">
        <v>168</v>
      </c>
      <c r="P107" s="785"/>
      <c r="Q107" s="785"/>
      <c r="R107" s="785"/>
      <c r="S107" s="785"/>
      <c r="T107" s="785"/>
      <c r="U107" s="785"/>
      <c r="V107" s="741" t="s">
        <v>262</v>
      </c>
      <c r="W107" s="742"/>
      <c r="X107" s="742"/>
      <c r="Y107" s="743"/>
      <c r="Z107" s="741" t="s">
        <v>15</v>
      </c>
      <c r="AA107" s="742"/>
      <c r="AB107" s="742"/>
      <c r="AC107" s="743"/>
    </row>
    <row r="108" spans="2:29" ht="44.25" customHeight="1" thickBot="1">
      <c r="B108" s="111" t="s">
        <v>16</v>
      </c>
      <c r="C108" s="113" t="s">
        <v>13</v>
      </c>
      <c r="D108" s="115" t="s">
        <v>12</v>
      </c>
      <c r="E108" s="114" t="s">
        <v>11</v>
      </c>
      <c r="F108" s="113" t="s">
        <v>20</v>
      </c>
      <c r="G108" s="115" t="s">
        <v>10</v>
      </c>
      <c r="H108" s="112" t="s">
        <v>9</v>
      </c>
      <c r="I108" s="114" t="s">
        <v>19</v>
      </c>
      <c r="J108" s="113" t="s">
        <v>4</v>
      </c>
      <c r="K108" s="115" t="s">
        <v>5</v>
      </c>
      <c r="L108" s="115" t="s">
        <v>6</v>
      </c>
      <c r="M108" s="114" t="s">
        <v>7</v>
      </c>
      <c r="N108" s="111" t="s">
        <v>8</v>
      </c>
      <c r="O108" s="487" t="s">
        <v>205</v>
      </c>
      <c r="P108" s="488" t="s">
        <v>162</v>
      </c>
      <c r="Q108" s="488" t="s">
        <v>343</v>
      </c>
      <c r="R108" s="489" t="s">
        <v>164</v>
      </c>
      <c r="S108" s="489" t="s">
        <v>165</v>
      </c>
      <c r="T108" s="489" t="s">
        <v>166</v>
      </c>
      <c r="U108" s="488" t="s">
        <v>167</v>
      </c>
      <c r="V108" s="5" t="s">
        <v>20</v>
      </c>
      <c r="W108" s="6" t="s">
        <v>10</v>
      </c>
      <c r="X108" s="8" t="s">
        <v>9</v>
      </c>
      <c r="Y108" s="7" t="s">
        <v>19</v>
      </c>
      <c r="Z108" s="5" t="s">
        <v>4</v>
      </c>
      <c r="AA108" s="6" t="s">
        <v>5</v>
      </c>
      <c r="AB108" s="6" t="s">
        <v>6</v>
      </c>
      <c r="AC108" s="7" t="s">
        <v>7</v>
      </c>
    </row>
    <row r="109" spans="2:29" ht="21.75" customHeight="1" thickBot="1">
      <c r="B109" s="779" t="s">
        <v>269</v>
      </c>
      <c r="C109" s="780"/>
      <c r="D109" s="780"/>
      <c r="E109" s="780"/>
      <c r="F109" s="780"/>
      <c r="G109" s="780"/>
      <c r="H109" s="780"/>
      <c r="I109" s="780"/>
      <c r="J109" s="780"/>
      <c r="K109" s="780"/>
      <c r="L109" s="780"/>
      <c r="M109" s="780"/>
      <c r="N109" s="780"/>
      <c r="O109" s="771"/>
      <c r="P109" s="771"/>
      <c r="Q109" s="771"/>
      <c r="R109" s="771"/>
      <c r="S109" s="771"/>
      <c r="T109" s="771"/>
      <c r="U109" s="771"/>
      <c r="V109" s="771"/>
      <c r="W109" s="771"/>
      <c r="X109" s="771"/>
      <c r="Y109" s="771"/>
      <c r="Z109" s="771"/>
      <c r="AA109" s="771"/>
      <c r="AB109" s="771"/>
      <c r="AC109" s="772"/>
    </row>
    <row r="110" spans="2:29" ht="67.5" customHeight="1">
      <c r="B110" s="421" t="s">
        <v>270</v>
      </c>
      <c r="C110" s="335" t="s">
        <v>3</v>
      </c>
      <c r="D110" s="329"/>
      <c r="E110" s="420"/>
      <c r="F110" s="335">
        <v>1</v>
      </c>
      <c r="G110" s="329">
        <v>2</v>
      </c>
      <c r="H110" s="329">
        <v>1</v>
      </c>
      <c r="I110" s="338">
        <f aca="true" t="shared" si="28" ref="I110:I115">H110+G110+F110</f>
        <v>4</v>
      </c>
      <c r="J110" s="335">
        <f aca="true" t="shared" si="29" ref="J110:J115">IF($I110&gt;0,(IF($I110&lt;4,"X",""))," ")</f>
      </c>
      <c r="K110" s="419" t="str">
        <f aca="true" t="shared" si="30" ref="K110:K115">IF($I110&gt;3,(IF($I110&lt;6,"X",""))," ")</f>
        <v>X</v>
      </c>
      <c r="L110" s="419" t="str">
        <f aca="true" t="shared" si="31" ref="L110:L115">IF($I110&gt;5,(IF($I110&lt;8,"X",""))," ")</f>
        <v> </v>
      </c>
      <c r="M110" s="341" t="str">
        <f aca="true" t="shared" si="32" ref="M110:M115">IF($I110&gt;7,(IF($I110&lt;12,"X",""))," ")</f>
        <v> </v>
      </c>
      <c r="N110" s="364" t="s">
        <v>442</v>
      </c>
      <c r="O110" s="206" t="s">
        <v>3</v>
      </c>
      <c r="P110" s="162"/>
      <c r="Q110" s="162" t="s">
        <v>3</v>
      </c>
      <c r="R110" s="162"/>
      <c r="S110" s="162" t="s">
        <v>3</v>
      </c>
      <c r="T110" s="162"/>
      <c r="U110" s="324"/>
      <c r="V110" s="274">
        <v>1</v>
      </c>
      <c r="W110" s="272">
        <v>2</v>
      </c>
      <c r="X110" s="272">
        <v>1</v>
      </c>
      <c r="Y110" s="275">
        <f aca="true" t="shared" si="33" ref="Y110:Y115">SUM(V110:X110)</f>
        <v>4</v>
      </c>
      <c r="Z110" s="486"/>
      <c r="AA110" s="272" t="s">
        <v>3</v>
      </c>
      <c r="AB110" s="272"/>
      <c r="AC110" s="275"/>
    </row>
    <row r="111" spans="2:29" ht="52.5" customHeight="1">
      <c r="B111" s="402" t="s">
        <v>332</v>
      </c>
      <c r="C111" s="336" t="s">
        <v>3</v>
      </c>
      <c r="D111" s="327"/>
      <c r="E111" s="395"/>
      <c r="F111" s="336">
        <v>1</v>
      </c>
      <c r="G111" s="327">
        <v>2</v>
      </c>
      <c r="H111" s="327">
        <v>1</v>
      </c>
      <c r="I111" s="339">
        <f t="shared" si="28"/>
        <v>4</v>
      </c>
      <c r="J111" s="385">
        <f t="shared" si="29"/>
      </c>
      <c r="K111" s="384" t="str">
        <f t="shared" si="30"/>
        <v>X</v>
      </c>
      <c r="L111" s="384" t="str">
        <f t="shared" si="31"/>
        <v> </v>
      </c>
      <c r="M111" s="383" t="str">
        <f t="shared" si="32"/>
        <v> </v>
      </c>
      <c r="N111" s="462" t="s">
        <v>442</v>
      </c>
      <c r="O111" s="250" t="s">
        <v>3</v>
      </c>
      <c r="P111" s="205"/>
      <c r="Q111" s="205" t="s">
        <v>3</v>
      </c>
      <c r="R111" s="205"/>
      <c r="S111" s="205" t="s">
        <v>3</v>
      </c>
      <c r="T111" s="205"/>
      <c r="U111" s="249"/>
      <c r="V111" s="233">
        <v>1</v>
      </c>
      <c r="W111" s="231">
        <v>2</v>
      </c>
      <c r="X111" s="231">
        <v>1</v>
      </c>
      <c r="Y111" s="232">
        <f t="shared" si="33"/>
        <v>4</v>
      </c>
      <c r="Z111" s="230"/>
      <c r="AA111" s="231" t="s">
        <v>3</v>
      </c>
      <c r="AB111" s="231"/>
      <c r="AC111" s="232"/>
    </row>
    <row r="112" spans="2:29" ht="66" customHeight="1">
      <c r="B112" s="393" t="s">
        <v>111</v>
      </c>
      <c r="C112" s="336" t="s">
        <v>3</v>
      </c>
      <c r="D112" s="327"/>
      <c r="E112" s="395"/>
      <c r="F112" s="336">
        <v>1</v>
      </c>
      <c r="G112" s="327">
        <v>4</v>
      </c>
      <c r="H112" s="327">
        <v>1</v>
      </c>
      <c r="I112" s="339">
        <f t="shared" si="28"/>
        <v>6</v>
      </c>
      <c r="J112" s="385">
        <f t="shared" si="29"/>
      </c>
      <c r="K112" s="384">
        <f t="shared" si="30"/>
      </c>
      <c r="L112" s="384" t="str">
        <f t="shared" si="31"/>
        <v>X</v>
      </c>
      <c r="M112" s="383" t="str">
        <f t="shared" si="32"/>
        <v> </v>
      </c>
      <c r="N112" s="365" t="s">
        <v>443</v>
      </c>
      <c r="O112" s="250" t="s">
        <v>3</v>
      </c>
      <c r="P112" s="205"/>
      <c r="Q112" s="205" t="s">
        <v>3</v>
      </c>
      <c r="R112" s="205"/>
      <c r="S112" s="205" t="s">
        <v>3</v>
      </c>
      <c r="T112" s="205"/>
      <c r="U112" s="249"/>
      <c r="V112" s="233">
        <v>1</v>
      </c>
      <c r="W112" s="231">
        <v>2</v>
      </c>
      <c r="X112" s="231">
        <v>1</v>
      </c>
      <c r="Y112" s="232">
        <f t="shared" si="33"/>
        <v>4</v>
      </c>
      <c r="Z112" s="230"/>
      <c r="AA112" s="231" t="s">
        <v>3</v>
      </c>
      <c r="AB112" s="231"/>
      <c r="AC112" s="232"/>
    </row>
    <row r="113" spans="2:29" ht="48" customHeight="1">
      <c r="B113" s="423" t="s">
        <v>411</v>
      </c>
      <c r="C113" s="385" t="s">
        <v>3</v>
      </c>
      <c r="D113" s="387"/>
      <c r="E113" s="388"/>
      <c r="F113" s="385">
        <v>1</v>
      </c>
      <c r="G113" s="387">
        <v>2</v>
      </c>
      <c r="H113" s="387">
        <v>1</v>
      </c>
      <c r="I113" s="386">
        <f t="shared" si="28"/>
        <v>4</v>
      </c>
      <c r="J113" s="385">
        <f t="shared" si="29"/>
      </c>
      <c r="K113" s="384" t="str">
        <f t="shared" si="30"/>
        <v>X</v>
      </c>
      <c r="L113" s="384" t="str">
        <f t="shared" si="31"/>
        <v> </v>
      </c>
      <c r="M113" s="383" t="str">
        <f t="shared" si="32"/>
        <v> </v>
      </c>
      <c r="N113" s="462" t="s">
        <v>442</v>
      </c>
      <c r="O113" s="250" t="s">
        <v>3</v>
      </c>
      <c r="P113" s="205"/>
      <c r="Q113" s="205" t="s">
        <v>3</v>
      </c>
      <c r="R113" s="205"/>
      <c r="S113" s="205" t="s">
        <v>3</v>
      </c>
      <c r="T113" s="205"/>
      <c r="U113" s="249"/>
      <c r="V113" s="233">
        <v>1</v>
      </c>
      <c r="W113" s="231">
        <v>2</v>
      </c>
      <c r="X113" s="231">
        <v>1</v>
      </c>
      <c r="Y113" s="232">
        <f t="shared" si="33"/>
        <v>4</v>
      </c>
      <c r="Z113" s="230"/>
      <c r="AA113" s="231" t="s">
        <v>3</v>
      </c>
      <c r="AB113" s="231"/>
      <c r="AC113" s="232"/>
    </row>
    <row r="114" spans="2:29" ht="112.5" customHeight="1">
      <c r="B114" s="423" t="s">
        <v>331</v>
      </c>
      <c r="C114" s="336" t="s">
        <v>3</v>
      </c>
      <c r="D114" s="327"/>
      <c r="E114" s="339"/>
      <c r="F114" s="385">
        <v>2</v>
      </c>
      <c r="G114" s="387">
        <v>2</v>
      </c>
      <c r="H114" s="387">
        <v>1</v>
      </c>
      <c r="I114" s="386">
        <f t="shared" si="28"/>
        <v>5</v>
      </c>
      <c r="J114" s="385">
        <f t="shared" si="29"/>
      </c>
      <c r="K114" s="384" t="str">
        <f t="shared" si="30"/>
        <v>X</v>
      </c>
      <c r="L114" s="384" t="str">
        <f t="shared" si="31"/>
        <v> </v>
      </c>
      <c r="M114" s="383" t="str">
        <f t="shared" si="32"/>
        <v> </v>
      </c>
      <c r="N114" s="462" t="s">
        <v>644</v>
      </c>
      <c r="O114" s="250" t="s">
        <v>3</v>
      </c>
      <c r="P114" s="205"/>
      <c r="Q114" s="205" t="s">
        <v>3</v>
      </c>
      <c r="R114" s="205"/>
      <c r="S114" s="205" t="s">
        <v>3</v>
      </c>
      <c r="T114" s="205"/>
      <c r="U114" s="249"/>
      <c r="V114" s="233">
        <v>1</v>
      </c>
      <c r="W114" s="231">
        <v>2</v>
      </c>
      <c r="X114" s="231">
        <v>1</v>
      </c>
      <c r="Y114" s="232">
        <f t="shared" si="33"/>
        <v>4</v>
      </c>
      <c r="Z114" s="230"/>
      <c r="AA114" s="231" t="s">
        <v>3</v>
      </c>
      <c r="AB114" s="231"/>
      <c r="AC114" s="232"/>
    </row>
    <row r="115" spans="2:29" ht="107.25" customHeight="1" thickBot="1">
      <c r="B115" s="390" t="s">
        <v>178</v>
      </c>
      <c r="C115" s="337" t="s">
        <v>3</v>
      </c>
      <c r="D115" s="331"/>
      <c r="E115" s="340"/>
      <c r="F115" s="371">
        <v>1</v>
      </c>
      <c r="G115" s="357">
        <v>2</v>
      </c>
      <c r="H115" s="357">
        <v>1</v>
      </c>
      <c r="I115" s="411">
        <f t="shared" si="28"/>
        <v>4</v>
      </c>
      <c r="J115" s="371">
        <f t="shared" si="29"/>
      </c>
      <c r="K115" s="370" t="str">
        <f t="shared" si="30"/>
        <v>X</v>
      </c>
      <c r="L115" s="370" t="str">
        <f t="shared" si="31"/>
        <v> </v>
      </c>
      <c r="M115" s="369" t="str">
        <f t="shared" si="32"/>
        <v> </v>
      </c>
      <c r="N115" s="469" t="s">
        <v>645</v>
      </c>
      <c r="O115" s="207" t="s">
        <v>3</v>
      </c>
      <c r="P115" s="165"/>
      <c r="Q115" s="165" t="s">
        <v>3</v>
      </c>
      <c r="R115" s="165"/>
      <c r="S115" s="165" t="s">
        <v>3</v>
      </c>
      <c r="T115" s="165"/>
      <c r="U115" s="284"/>
      <c r="V115" s="237">
        <v>1</v>
      </c>
      <c r="W115" s="235">
        <v>2</v>
      </c>
      <c r="X115" s="235">
        <v>1</v>
      </c>
      <c r="Y115" s="236">
        <f t="shared" si="33"/>
        <v>4</v>
      </c>
      <c r="Z115" s="234"/>
      <c r="AA115" s="235" t="s">
        <v>3</v>
      </c>
      <c r="AB115" s="235"/>
      <c r="AC115" s="236"/>
    </row>
    <row r="116" spans="2:29" ht="21.75" customHeight="1" thickBot="1">
      <c r="B116" s="108"/>
      <c r="C116" s="108"/>
      <c r="D116" s="108"/>
      <c r="E116" s="108"/>
      <c r="F116" s="108"/>
      <c r="G116" s="108"/>
      <c r="H116" s="773" t="s">
        <v>22</v>
      </c>
      <c r="I116" s="775"/>
      <c r="J116" s="368"/>
      <c r="K116" s="350"/>
      <c r="L116" s="367" t="s">
        <v>3</v>
      </c>
      <c r="M116" s="352"/>
      <c r="N116" s="348"/>
      <c r="X116" s="773" t="s">
        <v>22</v>
      </c>
      <c r="Y116" s="775"/>
      <c r="Z116" s="368"/>
      <c r="AA116" s="350" t="s">
        <v>3</v>
      </c>
      <c r="AB116" s="367"/>
      <c r="AC116" s="352"/>
    </row>
    <row r="117" spans="2:14" ht="21.75" customHeight="1" thickBot="1">
      <c r="B117" s="108"/>
      <c r="C117" s="108"/>
      <c r="D117" s="108"/>
      <c r="E117" s="108"/>
      <c r="F117" s="108"/>
      <c r="G117" s="108"/>
      <c r="H117" s="110"/>
      <c r="I117" s="110"/>
      <c r="J117" s="105"/>
      <c r="K117" s="105"/>
      <c r="L117" s="105"/>
      <c r="M117" s="105"/>
      <c r="N117" s="348"/>
    </row>
    <row r="118" spans="6:29" ht="26.25" customHeight="1" thickBot="1">
      <c r="F118" s="788" t="s">
        <v>14</v>
      </c>
      <c r="G118" s="789"/>
      <c r="H118" s="789"/>
      <c r="I118" s="790"/>
      <c r="J118" s="788" t="s">
        <v>15</v>
      </c>
      <c r="K118" s="789"/>
      <c r="L118" s="789"/>
      <c r="M118" s="790"/>
      <c r="O118" s="784" t="s">
        <v>168</v>
      </c>
      <c r="P118" s="785"/>
      <c r="Q118" s="785"/>
      <c r="R118" s="785"/>
      <c r="S118" s="785"/>
      <c r="T118" s="785"/>
      <c r="U118" s="785"/>
      <c r="V118" s="741" t="s">
        <v>262</v>
      </c>
      <c r="W118" s="742"/>
      <c r="X118" s="742"/>
      <c r="Y118" s="743"/>
      <c r="Z118" s="741" t="s">
        <v>15</v>
      </c>
      <c r="AA118" s="742"/>
      <c r="AB118" s="742"/>
      <c r="AC118" s="743"/>
    </row>
    <row r="119" spans="2:29" ht="44.25" customHeight="1" thickBot="1">
      <c r="B119" s="111" t="s">
        <v>16</v>
      </c>
      <c r="C119" s="113" t="s">
        <v>13</v>
      </c>
      <c r="D119" s="115" t="s">
        <v>12</v>
      </c>
      <c r="E119" s="114" t="s">
        <v>11</v>
      </c>
      <c r="F119" s="113" t="s">
        <v>20</v>
      </c>
      <c r="G119" s="115" t="s">
        <v>10</v>
      </c>
      <c r="H119" s="112" t="s">
        <v>9</v>
      </c>
      <c r="I119" s="114" t="s">
        <v>19</v>
      </c>
      <c r="J119" s="113" t="s">
        <v>4</v>
      </c>
      <c r="K119" s="115" t="s">
        <v>5</v>
      </c>
      <c r="L119" s="115" t="s">
        <v>6</v>
      </c>
      <c r="M119" s="114" t="s">
        <v>7</v>
      </c>
      <c r="N119" s="111" t="s">
        <v>8</v>
      </c>
      <c r="O119" s="487" t="s">
        <v>205</v>
      </c>
      <c r="P119" s="488" t="s">
        <v>162</v>
      </c>
      <c r="Q119" s="488" t="s">
        <v>343</v>
      </c>
      <c r="R119" s="489" t="s">
        <v>164</v>
      </c>
      <c r="S119" s="489" t="s">
        <v>165</v>
      </c>
      <c r="T119" s="489" t="s">
        <v>166</v>
      </c>
      <c r="U119" s="488" t="s">
        <v>167</v>
      </c>
      <c r="V119" s="5" t="s">
        <v>20</v>
      </c>
      <c r="W119" s="6" t="s">
        <v>10</v>
      </c>
      <c r="X119" s="8" t="s">
        <v>9</v>
      </c>
      <c r="Y119" s="7" t="s">
        <v>19</v>
      </c>
      <c r="Z119" s="5" t="s">
        <v>4</v>
      </c>
      <c r="AA119" s="6" t="s">
        <v>5</v>
      </c>
      <c r="AB119" s="6" t="s">
        <v>6</v>
      </c>
      <c r="AC119" s="7" t="s">
        <v>7</v>
      </c>
    </row>
    <row r="120" spans="2:29" ht="21.75" customHeight="1" thickBot="1">
      <c r="B120" s="779" t="s">
        <v>288</v>
      </c>
      <c r="C120" s="780"/>
      <c r="D120" s="780"/>
      <c r="E120" s="780"/>
      <c r="F120" s="780"/>
      <c r="G120" s="780"/>
      <c r="H120" s="780"/>
      <c r="I120" s="780"/>
      <c r="J120" s="780"/>
      <c r="K120" s="780"/>
      <c r="L120" s="780"/>
      <c r="M120" s="780"/>
      <c r="N120" s="780"/>
      <c r="O120" s="771"/>
      <c r="P120" s="771"/>
      <c r="Q120" s="771"/>
      <c r="R120" s="771"/>
      <c r="S120" s="771"/>
      <c r="T120" s="771"/>
      <c r="U120" s="771"/>
      <c r="V120" s="771"/>
      <c r="W120" s="771"/>
      <c r="X120" s="771"/>
      <c r="Y120" s="771"/>
      <c r="Z120" s="771"/>
      <c r="AA120" s="771"/>
      <c r="AB120" s="771"/>
      <c r="AC120" s="772"/>
    </row>
    <row r="121" spans="2:29" ht="65.25" customHeight="1">
      <c r="B121" s="403" t="s">
        <v>646</v>
      </c>
      <c r="C121" s="385" t="s">
        <v>3</v>
      </c>
      <c r="D121" s="387"/>
      <c r="E121" s="388"/>
      <c r="F121" s="385">
        <v>1</v>
      </c>
      <c r="G121" s="387">
        <v>4</v>
      </c>
      <c r="H121" s="387">
        <v>2</v>
      </c>
      <c r="I121" s="386">
        <f>H121+G121+F121</f>
        <v>7</v>
      </c>
      <c r="J121" s="385">
        <f>IF($I121&gt;0,(IF($I121&lt;4,"X",""))," ")</f>
      </c>
      <c r="K121" s="384">
        <f>IF($I121&gt;3,(IF($I121&lt;6,"X",""))," ")</f>
      </c>
      <c r="L121" s="384" t="str">
        <f>IF($I121&gt;5,(IF($I121&lt;8,"X",""))," ")</f>
        <v>X</v>
      </c>
      <c r="M121" s="383" t="str">
        <f>IF($I121&gt;7,(IF($I121&lt;12,"X",""))," ")</f>
        <v> </v>
      </c>
      <c r="N121" s="462" t="s">
        <v>647</v>
      </c>
      <c r="O121" s="206" t="s">
        <v>3</v>
      </c>
      <c r="P121" s="162"/>
      <c r="Q121" s="162" t="s">
        <v>3</v>
      </c>
      <c r="R121" s="162" t="s">
        <v>3</v>
      </c>
      <c r="S121" s="162"/>
      <c r="T121" s="162" t="s">
        <v>3</v>
      </c>
      <c r="U121" s="324"/>
      <c r="V121" s="274">
        <v>1</v>
      </c>
      <c r="W121" s="272">
        <v>4</v>
      </c>
      <c r="X121" s="272">
        <v>1</v>
      </c>
      <c r="Y121" s="275">
        <f>SUM(V121:X121)</f>
        <v>6</v>
      </c>
      <c r="Z121" s="274"/>
      <c r="AA121" s="272"/>
      <c r="AB121" s="272" t="s">
        <v>3</v>
      </c>
      <c r="AC121" s="275"/>
    </row>
    <row r="122" spans="2:29" ht="21.75" customHeight="1">
      <c r="B122" s="402" t="s">
        <v>309</v>
      </c>
      <c r="C122" s="362" t="s">
        <v>3</v>
      </c>
      <c r="D122" s="327"/>
      <c r="E122" s="395"/>
      <c r="F122" s="336">
        <v>1</v>
      </c>
      <c r="G122" s="327">
        <v>2</v>
      </c>
      <c r="H122" s="327">
        <v>1</v>
      </c>
      <c r="I122" s="339">
        <f>H122+G122+F122</f>
        <v>4</v>
      </c>
      <c r="J122" s="385">
        <f>IF($I122&gt;0,(IF($I122&lt;4,"X",""))," ")</f>
      </c>
      <c r="K122" s="384" t="str">
        <f>IF($I122&gt;3,(IF($I122&lt;6,"X",""))," ")</f>
        <v>X</v>
      </c>
      <c r="L122" s="384" t="str">
        <f>IF($I122&gt;5,(IF($I122&lt;8,"X",""))," ")</f>
        <v> </v>
      </c>
      <c r="M122" s="383" t="str">
        <f>IF($I122&gt;7,(IF($I122&lt;12,"X",""))," ")</f>
        <v> </v>
      </c>
      <c r="N122" s="365" t="s">
        <v>503</v>
      </c>
      <c r="O122" s="250" t="s">
        <v>3</v>
      </c>
      <c r="P122" s="205"/>
      <c r="Q122" s="205" t="s">
        <v>3</v>
      </c>
      <c r="R122" s="205"/>
      <c r="S122" s="205"/>
      <c r="T122" s="205"/>
      <c r="U122" s="249"/>
      <c r="V122" s="233">
        <v>1</v>
      </c>
      <c r="W122" s="231">
        <v>2</v>
      </c>
      <c r="X122" s="231">
        <v>1</v>
      </c>
      <c r="Y122" s="232">
        <f>SUM(V122:X122)</f>
        <v>4</v>
      </c>
      <c r="Z122" s="233"/>
      <c r="AA122" s="231" t="s">
        <v>3</v>
      </c>
      <c r="AB122" s="231"/>
      <c r="AC122" s="232"/>
    </row>
    <row r="123" spans="2:29" ht="21.75" customHeight="1">
      <c r="B123" s="402" t="s">
        <v>310</v>
      </c>
      <c r="C123" s="362" t="s">
        <v>3</v>
      </c>
      <c r="D123" s="327"/>
      <c r="E123" s="395"/>
      <c r="F123" s="336">
        <v>2</v>
      </c>
      <c r="G123" s="327">
        <v>2</v>
      </c>
      <c r="H123" s="327">
        <v>1</v>
      </c>
      <c r="I123" s="339">
        <f>H123+G123+F123</f>
        <v>5</v>
      </c>
      <c r="J123" s="385">
        <f>IF($I123&gt;0,(IF($I123&lt;4,"X",""))," ")</f>
      </c>
      <c r="K123" s="384" t="str">
        <f>IF($I123&gt;3,(IF($I123&lt;6,"X",""))," ")</f>
        <v>X</v>
      </c>
      <c r="L123" s="384" t="str">
        <f>IF($I123&gt;5,(IF($I123&lt;8,"X",""))," ")</f>
        <v> </v>
      </c>
      <c r="M123" s="383" t="str">
        <f>IF($I123&gt;7,(IF($I123&lt;12,"X",""))," ")</f>
        <v> </v>
      </c>
      <c r="N123" s="365" t="s">
        <v>502</v>
      </c>
      <c r="O123" s="250" t="s">
        <v>3</v>
      </c>
      <c r="P123" s="205"/>
      <c r="Q123" s="205" t="s">
        <v>3</v>
      </c>
      <c r="R123" s="205"/>
      <c r="S123" s="205"/>
      <c r="T123" s="205"/>
      <c r="U123" s="249"/>
      <c r="V123" s="233">
        <v>1</v>
      </c>
      <c r="W123" s="231">
        <v>2</v>
      </c>
      <c r="X123" s="231">
        <v>1</v>
      </c>
      <c r="Y123" s="232">
        <f>SUM(V123:X123)</f>
        <v>4</v>
      </c>
      <c r="Z123" s="233"/>
      <c r="AA123" s="231" t="s">
        <v>3</v>
      </c>
      <c r="AB123" s="231"/>
      <c r="AC123" s="232"/>
    </row>
    <row r="124" spans="2:29" ht="60.75" thickBot="1">
      <c r="B124" s="390" t="s">
        <v>295</v>
      </c>
      <c r="C124" s="337" t="s">
        <v>3</v>
      </c>
      <c r="D124" s="331"/>
      <c r="E124" s="340"/>
      <c r="F124" s="337">
        <v>1</v>
      </c>
      <c r="G124" s="331">
        <v>4</v>
      </c>
      <c r="H124" s="331">
        <v>2</v>
      </c>
      <c r="I124" s="340">
        <f>H124+G124+F124</f>
        <v>7</v>
      </c>
      <c r="J124" s="371">
        <f>IF($I124&gt;0,(IF($I124&lt;4,"X",""))," ")</f>
      </c>
      <c r="K124" s="370">
        <f>IF($I124&gt;3,(IF($I124&lt;6,"X",""))," ")</f>
      </c>
      <c r="L124" s="370" t="str">
        <f>IF($I124&gt;5,(IF($I124&lt;8,"X",""))," ")</f>
        <v>X</v>
      </c>
      <c r="M124" s="369" t="str">
        <f>IF($I124&gt;7,(IF($I124&lt;12,"X",""))," ")</f>
        <v> </v>
      </c>
      <c r="N124" s="414" t="s">
        <v>648</v>
      </c>
      <c r="O124" s="207" t="s">
        <v>3</v>
      </c>
      <c r="P124" s="165"/>
      <c r="Q124" s="165"/>
      <c r="R124" s="165"/>
      <c r="S124" s="165"/>
      <c r="T124" s="165" t="s">
        <v>3</v>
      </c>
      <c r="U124" s="284"/>
      <c r="V124" s="237">
        <v>1</v>
      </c>
      <c r="W124" s="235">
        <v>2</v>
      </c>
      <c r="X124" s="235">
        <v>1</v>
      </c>
      <c r="Y124" s="236">
        <f>SUM(V124:X124)</f>
        <v>4</v>
      </c>
      <c r="Z124" s="237"/>
      <c r="AA124" s="235" t="s">
        <v>3</v>
      </c>
      <c r="AB124" s="235"/>
      <c r="AC124" s="236"/>
    </row>
    <row r="125" spans="2:29" ht="21.75" customHeight="1" thickBot="1">
      <c r="B125" s="108"/>
      <c r="C125" s="108"/>
      <c r="D125" s="108"/>
      <c r="E125" s="108"/>
      <c r="F125" s="108"/>
      <c r="G125" s="108"/>
      <c r="H125" s="773" t="s">
        <v>22</v>
      </c>
      <c r="I125" s="775"/>
      <c r="J125" s="368"/>
      <c r="K125" s="350"/>
      <c r="L125" s="367" t="s">
        <v>3</v>
      </c>
      <c r="M125" s="352"/>
      <c r="N125" s="348"/>
      <c r="X125" s="773" t="s">
        <v>22</v>
      </c>
      <c r="Y125" s="775"/>
      <c r="Z125" s="368"/>
      <c r="AA125" s="350"/>
      <c r="AB125" s="367" t="s">
        <v>3</v>
      </c>
      <c r="AC125" s="352"/>
    </row>
    <row r="126" spans="2:14" ht="21.75" customHeight="1" thickBot="1">
      <c r="B126" s="108"/>
      <c r="C126" s="108"/>
      <c r="D126" s="108"/>
      <c r="E126" s="108"/>
      <c r="F126" s="108"/>
      <c r="G126" s="108"/>
      <c r="H126" s="110"/>
      <c r="I126" s="110"/>
      <c r="J126" s="105"/>
      <c r="K126" s="105"/>
      <c r="L126" s="105"/>
      <c r="M126" s="105"/>
      <c r="N126" s="348"/>
    </row>
    <row r="127" spans="6:29" ht="26.25" customHeight="1" thickBot="1">
      <c r="F127" s="788" t="s">
        <v>14</v>
      </c>
      <c r="G127" s="789"/>
      <c r="H127" s="789"/>
      <c r="I127" s="790"/>
      <c r="J127" s="788" t="s">
        <v>15</v>
      </c>
      <c r="K127" s="789"/>
      <c r="L127" s="789"/>
      <c r="M127" s="790"/>
      <c r="O127" s="784" t="s">
        <v>168</v>
      </c>
      <c r="P127" s="785"/>
      <c r="Q127" s="785"/>
      <c r="R127" s="785"/>
      <c r="S127" s="785"/>
      <c r="T127" s="785"/>
      <c r="U127" s="785"/>
      <c r="V127" s="741" t="s">
        <v>262</v>
      </c>
      <c r="W127" s="742"/>
      <c r="X127" s="742"/>
      <c r="Y127" s="743"/>
      <c r="Z127" s="741" t="s">
        <v>15</v>
      </c>
      <c r="AA127" s="742"/>
      <c r="AB127" s="742"/>
      <c r="AC127" s="743"/>
    </row>
    <row r="128" spans="2:29" ht="44.25" customHeight="1" thickBot="1">
      <c r="B128" s="111" t="s">
        <v>16</v>
      </c>
      <c r="C128" s="113" t="s">
        <v>13</v>
      </c>
      <c r="D128" s="115" t="s">
        <v>12</v>
      </c>
      <c r="E128" s="114" t="s">
        <v>11</v>
      </c>
      <c r="F128" s="113" t="s">
        <v>20</v>
      </c>
      <c r="G128" s="115" t="s">
        <v>10</v>
      </c>
      <c r="H128" s="112" t="s">
        <v>9</v>
      </c>
      <c r="I128" s="114" t="s">
        <v>19</v>
      </c>
      <c r="J128" s="113" t="s">
        <v>4</v>
      </c>
      <c r="K128" s="115" t="s">
        <v>5</v>
      </c>
      <c r="L128" s="115" t="s">
        <v>6</v>
      </c>
      <c r="M128" s="114" t="s">
        <v>7</v>
      </c>
      <c r="N128" s="111" t="s">
        <v>8</v>
      </c>
      <c r="O128" s="487" t="s">
        <v>205</v>
      </c>
      <c r="P128" s="488" t="s">
        <v>162</v>
      </c>
      <c r="Q128" s="488" t="s">
        <v>343</v>
      </c>
      <c r="R128" s="489" t="s">
        <v>164</v>
      </c>
      <c r="S128" s="489" t="s">
        <v>165</v>
      </c>
      <c r="T128" s="489" t="s">
        <v>166</v>
      </c>
      <c r="U128" s="488" t="s">
        <v>167</v>
      </c>
      <c r="V128" s="5" t="s">
        <v>20</v>
      </c>
      <c r="W128" s="6" t="s">
        <v>10</v>
      </c>
      <c r="X128" s="8" t="s">
        <v>9</v>
      </c>
      <c r="Y128" s="7" t="s">
        <v>19</v>
      </c>
      <c r="Z128" s="5" t="s">
        <v>4</v>
      </c>
      <c r="AA128" s="6" t="s">
        <v>5</v>
      </c>
      <c r="AB128" s="6" t="s">
        <v>6</v>
      </c>
      <c r="AC128" s="7" t="s">
        <v>7</v>
      </c>
    </row>
    <row r="129" spans="2:29" ht="21.75" customHeight="1" thickBot="1">
      <c r="B129" s="779" t="s">
        <v>289</v>
      </c>
      <c r="C129" s="780"/>
      <c r="D129" s="780"/>
      <c r="E129" s="780"/>
      <c r="F129" s="780"/>
      <c r="G129" s="780"/>
      <c r="H129" s="780"/>
      <c r="I129" s="780"/>
      <c r="J129" s="780"/>
      <c r="K129" s="780"/>
      <c r="L129" s="780"/>
      <c r="M129" s="780"/>
      <c r="N129" s="780"/>
      <c r="O129" s="771"/>
      <c r="P129" s="771"/>
      <c r="Q129" s="771"/>
      <c r="R129" s="771"/>
      <c r="S129" s="771"/>
      <c r="T129" s="771"/>
      <c r="U129" s="771"/>
      <c r="V129" s="771"/>
      <c r="W129" s="771"/>
      <c r="X129" s="771"/>
      <c r="Y129" s="771"/>
      <c r="Z129" s="771"/>
      <c r="AA129" s="771"/>
      <c r="AB129" s="771"/>
      <c r="AC129" s="772"/>
    </row>
    <row r="130" spans="2:29" ht="45.75" customHeight="1">
      <c r="B130" s="403" t="s">
        <v>330</v>
      </c>
      <c r="C130" s="385" t="s">
        <v>3</v>
      </c>
      <c r="D130" s="387"/>
      <c r="E130" s="388"/>
      <c r="F130" s="385">
        <v>1</v>
      </c>
      <c r="G130" s="387">
        <v>4</v>
      </c>
      <c r="H130" s="387">
        <v>1</v>
      </c>
      <c r="I130" s="386">
        <f>H130+G130+F130</f>
        <v>6</v>
      </c>
      <c r="J130" s="385">
        <f aca="true" t="shared" si="34" ref="J130:J138">IF($I130&gt;0,(IF($I130&lt;4,"X",""))," ")</f>
      </c>
      <c r="K130" s="384">
        <f aca="true" t="shared" si="35" ref="K130:K138">IF($I130&gt;3,(IF($I130&lt;6,"X",""))," ")</f>
      </c>
      <c r="L130" s="384" t="str">
        <f aca="true" t="shared" si="36" ref="L130:L138">IF($I130&gt;5,(IF($I130&lt;8,"X",""))," ")</f>
        <v>X</v>
      </c>
      <c r="M130" s="383" t="str">
        <f aca="true" t="shared" si="37" ref="M130:M138">IF($I130&gt;7,(IF($I130&lt;12,"X",""))," ")</f>
        <v> </v>
      </c>
      <c r="N130" s="462" t="s">
        <v>366</v>
      </c>
      <c r="O130" s="206" t="s">
        <v>3</v>
      </c>
      <c r="P130" s="162"/>
      <c r="Q130" s="162" t="s">
        <v>3</v>
      </c>
      <c r="R130" s="162"/>
      <c r="S130" s="162"/>
      <c r="T130" s="162" t="s">
        <v>3</v>
      </c>
      <c r="U130" s="324"/>
      <c r="V130" s="274">
        <v>1</v>
      </c>
      <c r="W130" s="272">
        <v>2</v>
      </c>
      <c r="X130" s="272">
        <v>1</v>
      </c>
      <c r="Y130" s="275">
        <f>SUM(V130:X130)</f>
        <v>4</v>
      </c>
      <c r="Z130" s="274"/>
      <c r="AA130" s="272" t="s">
        <v>3</v>
      </c>
      <c r="AB130" s="272"/>
      <c r="AC130" s="275"/>
    </row>
    <row r="131" spans="2:29" ht="76.5" customHeight="1">
      <c r="B131" s="381" t="s">
        <v>517</v>
      </c>
      <c r="C131" s="385" t="s">
        <v>3</v>
      </c>
      <c r="D131" s="387"/>
      <c r="E131" s="388"/>
      <c r="F131" s="385">
        <v>2</v>
      </c>
      <c r="G131" s="387">
        <v>4</v>
      </c>
      <c r="H131" s="387">
        <v>1</v>
      </c>
      <c r="I131" s="386">
        <f>H131+G131+F131</f>
        <v>7</v>
      </c>
      <c r="J131" s="385">
        <f t="shared" si="34"/>
      </c>
      <c r="K131" s="384">
        <f t="shared" si="35"/>
      </c>
      <c r="L131" s="384" t="str">
        <f t="shared" si="36"/>
        <v>X</v>
      </c>
      <c r="M131" s="383" t="str">
        <f t="shared" si="37"/>
        <v> </v>
      </c>
      <c r="N131" s="462" t="s">
        <v>445</v>
      </c>
      <c r="O131" s="250" t="s">
        <v>3</v>
      </c>
      <c r="P131" s="205"/>
      <c r="Q131" s="205" t="s">
        <v>3</v>
      </c>
      <c r="R131" s="205"/>
      <c r="S131" s="205" t="s">
        <v>3</v>
      </c>
      <c r="T131" s="205"/>
      <c r="U131" s="249"/>
      <c r="V131" s="233">
        <v>1</v>
      </c>
      <c r="W131" s="231">
        <v>4</v>
      </c>
      <c r="X131" s="231">
        <v>1</v>
      </c>
      <c r="Y131" s="232">
        <f>SUM(V131:X131)</f>
        <v>6</v>
      </c>
      <c r="Z131" s="233"/>
      <c r="AA131" s="231"/>
      <c r="AB131" s="231" t="s">
        <v>3</v>
      </c>
      <c r="AC131" s="232"/>
    </row>
    <row r="132" spans="2:29" ht="118.5" customHeight="1">
      <c r="B132" s="402" t="s">
        <v>649</v>
      </c>
      <c r="C132" s="336" t="s">
        <v>3</v>
      </c>
      <c r="D132" s="327"/>
      <c r="E132" s="395"/>
      <c r="F132" s="336">
        <v>3</v>
      </c>
      <c r="G132" s="327">
        <v>2</v>
      </c>
      <c r="H132" s="327">
        <v>1</v>
      </c>
      <c r="I132" s="386">
        <f>H132+G132+F132</f>
        <v>6</v>
      </c>
      <c r="J132" s="385">
        <f t="shared" si="34"/>
      </c>
      <c r="K132" s="384">
        <f t="shared" si="35"/>
      </c>
      <c r="L132" s="384" t="str">
        <f t="shared" si="36"/>
        <v>X</v>
      </c>
      <c r="M132" s="383" t="str">
        <f t="shared" si="37"/>
        <v> </v>
      </c>
      <c r="N132" s="365" t="s">
        <v>650</v>
      </c>
      <c r="O132" s="250" t="s">
        <v>3</v>
      </c>
      <c r="P132" s="205" t="s">
        <v>3</v>
      </c>
      <c r="Q132" s="205" t="s">
        <v>3</v>
      </c>
      <c r="R132" s="205"/>
      <c r="S132" s="205"/>
      <c r="T132" s="205" t="s">
        <v>3</v>
      </c>
      <c r="U132" s="249"/>
      <c r="V132" s="233">
        <v>1</v>
      </c>
      <c r="W132" s="231">
        <v>2</v>
      </c>
      <c r="X132" s="231">
        <v>1</v>
      </c>
      <c r="Y132" s="232">
        <f>SUM(V132:X132)</f>
        <v>4</v>
      </c>
      <c r="Z132" s="233"/>
      <c r="AA132" s="231" t="s">
        <v>3</v>
      </c>
      <c r="AB132" s="231"/>
      <c r="AC132" s="232"/>
    </row>
    <row r="133" spans="2:29" ht="118.5" customHeight="1">
      <c r="B133" s="402" t="s">
        <v>273</v>
      </c>
      <c r="C133" s="336"/>
      <c r="D133" s="327"/>
      <c r="E133" s="395" t="s">
        <v>3</v>
      </c>
      <c r="F133" s="668"/>
      <c r="G133" s="669"/>
      <c r="H133" s="669"/>
      <c r="I133" s="689"/>
      <c r="J133" s="671"/>
      <c r="K133" s="672"/>
      <c r="L133" s="672"/>
      <c r="M133" s="673"/>
      <c r="N133" s="690"/>
      <c r="O133" s="665"/>
      <c r="P133" s="666"/>
      <c r="Q133" s="666"/>
      <c r="R133" s="666"/>
      <c r="S133" s="666"/>
      <c r="T133" s="666"/>
      <c r="U133" s="667"/>
      <c r="V133" s="547"/>
      <c r="W133" s="546"/>
      <c r="X133" s="546"/>
      <c r="Y133" s="545"/>
      <c r="Z133" s="547"/>
      <c r="AA133" s="546"/>
      <c r="AB133" s="546"/>
      <c r="AC133" s="545"/>
    </row>
    <row r="134" spans="2:29" ht="118.5" customHeight="1">
      <c r="B134" s="402" t="s">
        <v>221</v>
      </c>
      <c r="C134" s="336"/>
      <c r="D134" s="327"/>
      <c r="E134" s="395" t="s">
        <v>3</v>
      </c>
      <c r="F134" s="336"/>
      <c r="G134" s="327"/>
      <c r="H134" s="327"/>
      <c r="I134" s="386"/>
      <c r="J134" s="385"/>
      <c r="K134" s="384"/>
      <c r="L134" s="384"/>
      <c r="M134" s="383"/>
      <c r="N134" s="365"/>
      <c r="O134" s="250"/>
      <c r="P134" s="205"/>
      <c r="Q134" s="205"/>
      <c r="R134" s="205"/>
      <c r="S134" s="205"/>
      <c r="T134" s="205"/>
      <c r="U134" s="249"/>
      <c r="V134" s="233"/>
      <c r="W134" s="231"/>
      <c r="X134" s="231"/>
      <c r="Y134" s="232"/>
      <c r="Z134" s="233"/>
      <c r="AA134" s="231"/>
      <c r="AB134" s="231"/>
      <c r="AC134" s="232"/>
    </row>
    <row r="135" spans="2:29" ht="118.5" customHeight="1">
      <c r="B135" s="402" t="s">
        <v>179</v>
      </c>
      <c r="C135" s="336"/>
      <c r="D135" s="327"/>
      <c r="E135" s="395" t="s">
        <v>3</v>
      </c>
      <c r="F135" s="668"/>
      <c r="G135" s="669"/>
      <c r="H135" s="669"/>
      <c r="I135" s="689"/>
      <c r="J135" s="671"/>
      <c r="K135" s="672"/>
      <c r="L135" s="672"/>
      <c r="M135" s="673"/>
      <c r="N135" s="690"/>
      <c r="O135" s="665"/>
      <c r="P135" s="666"/>
      <c r="Q135" s="666"/>
      <c r="R135" s="666"/>
      <c r="S135" s="666"/>
      <c r="T135" s="666"/>
      <c r="U135" s="667"/>
      <c r="V135" s="547"/>
      <c r="W135" s="546"/>
      <c r="X135" s="546"/>
      <c r="Y135" s="545"/>
      <c r="Z135" s="547"/>
      <c r="AA135" s="546"/>
      <c r="AB135" s="546"/>
      <c r="AC135" s="545"/>
    </row>
    <row r="136" spans="2:29" ht="62.25" customHeight="1">
      <c r="B136" s="402" t="s">
        <v>180</v>
      </c>
      <c r="C136" s="336" t="s">
        <v>3</v>
      </c>
      <c r="D136" s="327"/>
      <c r="E136" s="395"/>
      <c r="F136" s="336">
        <v>1</v>
      </c>
      <c r="G136" s="327">
        <v>6</v>
      </c>
      <c r="H136" s="327">
        <v>1</v>
      </c>
      <c r="I136" s="386">
        <f>H136+G136+F136</f>
        <v>8</v>
      </c>
      <c r="J136" s="385">
        <f t="shared" si="34"/>
      </c>
      <c r="K136" s="384">
        <f t="shared" si="35"/>
      </c>
      <c r="L136" s="384" t="s">
        <v>3</v>
      </c>
      <c r="M136" s="383"/>
      <c r="N136" s="365" t="s">
        <v>370</v>
      </c>
      <c r="O136" s="250" t="s">
        <v>3</v>
      </c>
      <c r="P136" s="205"/>
      <c r="Q136" s="205"/>
      <c r="R136" s="205"/>
      <c r="S136" s="205"/>
      <c r="T136" s="205" t="s">
        <v>3</v>
      </c>
      <c r="U136" s="249"/>
      <c r="V136" s="233">
        <v>1</v>
      </c>
      <c r="W136" s="231">
        <v>6</v>
      </c>
      <c r="X136" s="231">
        <v>1</v>
      </c>
      <c r="Y136" s="232">
        <f aca="true" t="shared" si="38" ref="Y136:Y142">SUM(V136:X136)</f>
        <v>8</v>
      </c>
      <c r="Z136" s="233"/>
      <c r="AA136" s="231"/>
      <c r="AB136" s="231" t="s">
        <v>3</v>
      </c>
      <c r="AC136" s="232"/>
    </row>
    <row r="137" spans="2:29" ht="61.5" customHeight="1">
      <c r="B137" s="402" t="s">
        <v>412</v>
      </c>
      <c r="C137" s="336"/>
      <c r="D137" s="327"/>
      <c r="E137" s="395" t="s">
        <v>3</v>
      </c>
      <c r="F137" s="336"/>
      <c r="G137" s="327"/>
      <c r="H137" s="327"/>
      <c r="I137" s="386"/>
      <c r="J137" s="385"/>
      <c r="K137" s="384"/>
      <c r="L137" s="384"/>
      <c r="M137" s="383"/>
      <c r="N137" s="365"/>
      <c r="O137" s="250"/>
      <c r="P137" s="205"/>
      <c r="Q137" s="205"/>
      <c r="R137" s="205"/>
      <c r="S137" s="205"/>
      <c r="T137" s="205"/>
      <c r="U137" s="249"/>
      <c r="V137" s="233"/>
      <c r="W137" s="231"/>
      <c r="X137" s="231"/>
      <c r="Y137" s="232">
        <f t="shared" si="38"/>
        <v>0</v>
      </c>
      <c r="Z137" s="233"/>
      <c r="AA137" s="231"/>
      <c r="AB137" s="231"/>
      <c r="AC137" s="232"/>
    </row>
    <row r="138" spans="2:29" ht="71.25" customHeight="1">
      <c r="B138" s="402" t="s">
        <v>518</v>
      </c>
      <c r="C138" s="336" t="s">
        <v>3</v>
      </c>
      <c r="D138" s="327"/>
      <c r="E138" s="395"/>
      <c r="F138" s="336">
        <v>1</v>
      </c>
      <c r="G138" s="327">
        <v>6</v>
      </c>
      <c r="H138" s="327">
        <v>2</v>
      </c>
      <c r="I138" s="386">
        <f>H138+G138+F138</f>
        <v>9</v>
      </c>
      <c r="J138" s="385">
        <f t="shared" si="34"/>
      </c>
      <c r="K138" s="384">
        <f t="shared" si="35"/>
      </c>
      <c r="L138" s="384">
        <f t="shared" si="36"/>
      </c>
      <c r="M138" s="383" t="str">
        <f t="shared" si="37"/>
        <v>X</v>
      </c>
      <c r="N138" s="365" t="s">
        <v>519</v>
      </c>
      <c r="O138" s="250" t="s">
        <v>3</v>
      </c>
      <c r="P138" s="205"/>
      <c r="Q138" s="205" t="s">
        <v>3</v>
      </c>
      <c r="R138" s="205" t="s">
        <v>3</v>
      </c>
      <c r="S138" s="205" t="s">
        <v>3</v>
      </c>
      <c r="T138" s="205" t="s">
        <v>3</v>
      </c>
      <c r="U138" s="249"/>
      <c r="V138" s="233">
        <v>1</v>
      </c>
      <c r="W138" s="231">
        <v>4</v>
      </c>
      <c r="X138" s="231">
        <v>1</v>
      </c>
      <c r="Y138" s="232">
        <f t="shared" si="38"/>
        <v>6</v>
      </c>
      <c r="Z138" s="233"/>
      <c r="AA138" s="231"/>
      <c r="AB138" s="231" t="s">
        <v>3</v>
      </c>
      <c r="AC138" s="232"/>
    </row>
    <row r="139" spans="2:29" ht="71.25" customHeight="1">
      <c r="B139" s="691" t="s">
        <v>504</v>
      </c>
      <c r="C139" s="265" t="s">
        <v>3</v>
      </c>
      <c r="D139" s="263"/>
      <c r="E139" s="558"/>
      <c r="F139" s="265">
        <v>1</v>
      </c>
      <c r="G139" s="263">
        <v>6</v>
      </c>
      <c r="H139" s="263">
        <v>1</v>
      </c>
      <c r="I139" s="386">
        <f>H139+G139+F139</f>
        <v>8</v>
      </c>
      <c r="J139" s="385">
        <f>IF($I139&gt;0,(IF($I139&lt;4,"X",""))," ")</f>
      </c>
      <c r="K139" s="384">
        <f>IF($I139&gt;3,(IF($I139&lt;6,"X",""))," ")</f>
      </c>
      <c r="L139" s="384" t="s">
        <v>3</v>
      </c>
      <c r="M139" s="383"/>
      <c r="N139" s="259" t="s">
        <v>520</v>
      </c>
      <c r="O139" s="699"/>
      <c r="P139" s="700"/>
      <c r="Q139" s="231" t="s">
        <v>3</v>
      </c>
      <c r="R139" s="231" t="s">
        <v>3</v>
      </c>
      <c r="S139" s="231" t="s">
        <v>3</v>
      </c>
      <c r="T139" s="231" t="s">
        <v>3</v>
      </c>
      <c r="U139" s="249"/>
      <c r="V139" s="265">
        <v>1</v>
      </c>
      <c r="W139" s="263">
        <v>4</v>
      </c>
      <c r="X139" s="263">
        <v>1</v>
      </c>
      <c r="Y139" s="232">
        <f t="shared" si="38"/>
        <v>6</v>
      </c>
      <c r="Z139" s="385">
        <f>IF($I139&gt;0,(IF($I139&lt;4,"X",""))," ")</f>
      </c>
      <c r="AA139" s="384">
        <f>IF($I139&gt;3,(IF($I139&lt;6,"X",""))," ")</f>
      </c>
      <c r="AB139" s="384" t="s">
        <v>3</v>
      </c>
      <c r="AC139" s="383"/>
    </row>
    <row r="140" spans="2:29" ht="71.25" customHeight="1">
      <c r="B140" s="691" t="s">
        <v>507</v>
      </c>
      <c r="C140" s="265" t="s">
        <v>3</v>
      </c>
      <c r="D140" s="263"/>
      <c r="E140" s="558"/>
      <c r="F140" s="265">
        <v>1</v>
      </c>
      <c r="G140" s="263">
        <v>6</v>
      </c>
      <c r="H140" s="263">
        <v>2</v>
      </c>
      <c r="I140" s="386">
        <f>H140+G140+F140</f>
        <v>9</v>
      </c>
      <c r="J140" s="385">
        <f>IF($I140&gt;0,(IF($I140&lt;4,"X",""))," ")</f>
      </c>
      <c r="K140" s="384">
        <f>IF($I140&gt;3,(IF($I140&lt;6,"X",""))," ")</f>
      </c>
      <c r="L140" s="384">
        <f>IF($I140&gt;5,(IF($I140&lt;8,"X",""))," ")</f>
      </c>
      <c r="M140" s="383" t="str">
        <f>IF($I140&gt;7,(IF($I140&lt;12,"X",""))," ")</f>
        <v>X</v>
      </c>
      <c r="N140" s="259" t="s">
        <v>565</v>
      </c>
      <c r="O140" s="699"/>
      <c r="P140" s="231" t="s">
        <v>3</v>
      </c>
      <c r="Q140" s="231" t="s">
        <v>3</v>
      </c>
      <c r="R140" s="700"/>
      <c r="S140" s="700"/>
      <c r="T140" s="205"/>
      <c r="U140" s="249"/>
      <c r="V140" s="265">
        <v>1</v>
      </c>
      <c r="W140" s="263">
        <v>6</v>
      </c>
      <c r="X140" s="263">
        <v>1</v>
      </c>
      <c r="Y140" s="232">
        <f t="shared" si="38"/>
        <v>8</v>
      </c>
      <c r="Z140" s="385"/>
      <c r="AA140" s="384">
        <f>IF($I140&gt;3,(IF($I140&lt;6,"X",""))," ")</f>
      </c>
      <c r="AB140" s="384" t="s">
        <v>3</v>
      </c>
      <c r="AC140" s="383"/>
    </row>
    <row r="141" spans="2:29" ht="71.25" customHeight="1">
      <c r="B141" s="691" t="s">
        <v>505</v>
      </c>
      <c r="C141" s="233" t="s">
        <v>3</v>
      </c>
      <c r="D141" s="231"/>
      <c r="E141" s="232"/>
      <c r="F141" s="233">
        <v>2</v>
      </c>
      <c r="G141" s="231">
        <v>4</v>
      </c>
      <c r="H141" s="231">
        <v>2</v>
      </c>
      <c r="I141" s="339">
        <f>H141+G141+F141</f>
        <v>8</v>
      </c>
      <c r="J141" s="385">
        <f>IF($I141&gt;0,(IF($I141&lt;4,"X",""))," ")</f>
      </c>
      <c r="K141" s="384">
        <f>IF($I141&gt;3,(IF($I141&lt;6,"X",""))," ")</f>
      </c>
      <c r="L141" s="384" t="s">
        <v>3</v>
      </c>
      <c r="M141" s="383"/>
      <c r="N141" s="259" t="s">
        <v>566</v>
      </c>
      <c r="O141" s="699"/>
      <c r="P141" s="700"/>
      <c r="Q141" s="231" t="s">
        <v>3</v>
      </c>
      <c r="R141" s="231" t="s">
        <v>3</v>
      </c>
      <c r="S141" s="231" t="s">
        <v>3</v>
      </c>
      <c r="T141" s="205"/>
      <c r="U141" s="249"/>
      <c r="V141" s="265">
        <v>1</v>
      </c>
      <c r="W141" s="263">
        <v>2</v>
      </c>
      <c r="X141" s="263">
        <v>1</v>
      </c>
      <c r="Y141" s="232">
        <f t="shared" si="38"/>
        <v>4</v>
      </c>
      <c r="Z141" s="385">
        <f>IF($I141&gt;0,(IF($I141&lt;4,"X",""))," ")</f>
      </c>
      <c r="AA141" s="384" t="s">
        <v>3</v>
      </c>
      <c r="AB141" s="384"/>
      <c r="AC141" s="383"/>
    </row>
    <row r="142" spans="2:29" ht="71.25" customHeight="1" thickBot="1">
      <c r="B142" s="691" t="s">
        <v>521</v>
      </c>
      <c r="C142" s="557" t="s">
        <v>3</v>
      </c>
      <c r="D142" s="266"/>
      <c r="E142" s="267"/>
      <c r="F142" s="268">
        <v>1</v>
      </c>
      <c r="G142" s="266">
        <v>2</v>
      </c>
      <c r="H142" s="266">
        <v>2</v>
      </c>
      <c r="I142" s="232">
        <f>SUM(F142:H142)</f>
        <v>5</v>
      </c>
      <c r="J142" s="337">
        <f>IF($I142&gt;0,(IF($I142&lt;4,"X",""))," ")</f>
      </c>
      <c r="K142" s="331" t="str">
        <f>IF($I142&gt;3,(IF($I142&lt;6,"X",""))," ")</f>
        <v>X</v>
      </c>
      <c r="L142" s="331" t="str">
        <f>IF($I142&gt;5,(IF($I142&lt;8,"X",""))," ")</f>
        <v> </v>
      </c>
      <c r="M142" s="340" t="str">
        <f>IF($I142&gt;7,(IF($I142&lt;12,"X",""))," ")</f>
        <v> </v>
      </c>
      <c r="N142" s="259" t="s">
        <v>506</v>
      </c>
      <c r="O142" s="699"/>
      <c r="P142" s="700"/>
      <c r="Q142" s="231" t="s">
        <v>3</v>
      </c>
      <c r="R142" s="231" t="s">
        <v>3</v>
      </c>
      <c r="S142" s="231" t="s">
        <v>3</v>
      </c>
      <c r="T142" s="200"/>
      <c r="U142" s="249"/>
      <c r="V142" s="268">
        <v>1</v>
      </c>
      <c r="W142" s="266">
        <v>2</v>
      </c>
      <c r="X142" s="266">
        <v>1</v>
      </c>
      <c r="Y142" s="232">
        <f t="shared" si="38"/>
        <v>4</v>
      </c>
      <c r="Z142" s="337">
        <f>IF($I142&gt;0,(IF($I142&lt;4,"X",""))," ")</f>
      </c>
      <c r="AA142" s="331" t="str">
        <f>IF($I142&gt;3,(IF($I142&lt;6,"X",""))," ")</f>
        <v>X</v>
      </c>
      <c r="AB142" s="331" t="str">
        <f>IF($I142&gt;5,(IF($I142&lt;8,"X",""))," ")</f>
        <v> </v>
      </c>
      <c r="AC142" s="340" t="str">
        <f>IF($I142&gt;7,(IF($I142&lt;12,"X",""))," ")</f>
        <v> </v>
      </c>
    </row>
    <row r="143" spans="2:29" ht="40.5" customHeight="1">
      <c r="B143" s="402" t="s">
        <v>106</v>
      </c>
      <c r="C143" s="336"/>
      <c r="D143" s="327"/>
      <c r="E143" s="395" t="s">
        <v>3</v>
      </c>
      <c r="F143" s="668"/>
      <c r="G143" s="669"/>
      <c r="H143" s="669"/>
      <c r="I143" s="689"/>
      <c r="J143" s="671"/>
      <c r="K143" s="672"/>
      <c r="L143" s="672"/>
      <c r="M143" s="673"/>
      <c r="N143" s="690"/>
      <c r="O143" s="665"/>
      <c r="P143" s="666"/>
      <c r="Q143" s="666"/>
      <c r="R143" s="666"/>
      <c r="S143" s="666"/>
      <c r="T143" s="666"/>
      <c r="U143" s="667"/>
      <c r="V143" s="547"/>
      <c r="W143" s="546"/>
      <c r="X143" s="546"/>
      <c r="Y143" s="545"/>
      <c r="Z143" s="547"/>
      <c r="AA143" s="546"/>
      <c r="AB143" s="546"/>
      <c r="AC143" s="545"/>
    </row>
    <row r="144" spans="2:29" ht="40.5" customHeight="1" thickBot="1">
      <c r="B144" s="414" t="s">
        <v>107</v>
      </c>
      <c r="C144" s="337"/>
      <c r="D144" s="331"/>
      <c r="E144" s="372" t="s">
        <v>3</v>
      </c>
      <c r="F144" s="692"/>
      <c r="G144" s="693"/>
      <c r="H144" s="693"/>
      <c r="I144" s="694"/>
      <c r="J144" s="695"/>
      <c r="K144" s="696"/>
      <c r="L144" s="696"/>
      <c r="M144" s="697"/>
      <c r="N144" s="698"/>
      <c r="O144" s="686"/>
      <c r="P144" s="687"/>
      <c r="Q144" s="687"/>
      <c r="R144" s="687"/>
      <c r="S144" s="687"/>
      <c r="T144" s="687"/>
      <c r="U144" s="688"/>
      <c r="V144" s="552"/>
      <c r="W144" s="551"/>
      <c r="X144" s="551"/>
      <c r="Y144" s="550"/>
      <c r="Z144" s="552"/>
      <c r="AA144" s="551"/>
      <c r="AB144" s="551"/>
      <c r="AC144" s="550"/>
    </row>
    <row r="145" spans="2:29" ht="21.75" customHeight="1" thickBot="1">
      <c r="B145" s="108"/>
      <c r="C145" s="108"/>
      <c r="D145" s="108"/>
      <c r="E145" s="108"/>
      <c r="F145" s="108"/>
      <c r="G145" s="108"/>
      <c r="H145" s="773" t="s">
        <v>22</v>
      </c>
      <c r="I145" s="775"/>
      <c r="J145" s="368"/>
      <c r="K145" s="350"/>
      <c r="L145" s="367"/>
      <c r="M145" s="352" t="s">
        <v>3</v>
      </c>
      <c r="N145" s="348"/>
      <c r="X145" s="773" t="s">
        <v>22</v>
      </c>
      <c r="Y145" s="775"/>
      <c r="Z145" s="368"/>
      <c r="AA145" s="350"/>
      <c r="AB145" s="367" t="s">
        <v>3</v>
      </c>
      <c r="AC145" s="352"/>
    </row>
    <row r="146" spans="2:14" ht="21.75" customHeight="1" thickBot="1">
      <c r="B146" s="108"/>
      <c r="C146" s="108"/>
      <c r="D146" s="108"/>
      <c r="E146" s="108"/>
      <c r="F146" s="108"/>
      <c r="G146" s="108"/>
      <c r="H146" s="110"/>
      <c r="I146" s="110"/>
      <c r="J146" s="105"/>
      <c r="K146" s="105"/>
      <c r="L146" s="105"/>
      <c r="M146" s="105"/>
      <c r="N146" s="348"/>
    </row>
    <row r="147" spans="6:29" ht="26.25" customHeight="1" thickBot="1">
      <c r="F147" s="788" t="s">
        <v>14</v>
      </c>
      <c r="G147" s="789"/>
      <c r="H147" s="789"/>
      <c r="I147" s="790"/>
      <c r="J147" s="788" t="s">
        <v>15</v>
      </c>
      <c r="K147" s="789"/>
      <c r="L147" s="789"/>
      <c r="M147" s="790"/>
      <c r="O147" s="784" t="s">
        <v>168</v>
      </c>
      <c r="P147" s="785"/>
      <c r="Q147" s="785"/>
      <c r="R147" s="785"/>
      <c r="S147" s="785"/>
      <c r="T147" s="785"/>
      <c r="U147" s="785"/>
      <c r="V147" s="741" t="s">
        <v>262</v>
      </c>
      <c r="W147" s="742"/>
      <c r="X147" s="742"/>
      <c r="Y147" s="743"/>
      <c r="Z147" s="741" t="s">
        <v>15</v>
      </c>
      <c r="AA147" s="742"/>
      <c r="AB147" s="742"/>
      <c r="AC147" s="743"/>
    </row>
    <row r="148" spans="2:29" ht="44.25" customHeight="1" thickBot="1">
      <c r="B148" s="111" t="s">
        <v>16</v>
      </c>
      <c r="C148" s="113" t="s">
        <v>13</v>
      </c>
      <c r="D148" s="115" t="s">
        <v>12</v>
      </c>
      <c r="E148" s="114" t="s">
        <v>11</v>
      </c>
      <c r="F148" s="113" t="s">
        <v>20</v>
      </c>
      <c r="G148" s="115" t="s">
        <v>10</v>
      </c>
      <c r="H148" s="112" t="s">
        <v>9</v>
      </c>
      <c r="I148" s="114" t="s">
        <v>19</v>
      </c>
      <c r="J148" s="113" t="s">
        <v>4</v>
      </c>
      <c r="K148" s="115" t="s">
        <v>5</v>
      </c>
      <c r="L148" s="115" t="s">
        <v>6</v>
      </c>
      <c r="M148" s="114" t="s">
        <v>7</v>
      </c>
      <c r="N148" s="111" t="s">
        <v>8</v>
      </c>
      <c r="O148" s="487" t="s">
        <v>205</v>
      </c>
      <c r="P148" s="488" t="s">
        <v>162</v>
      </c>
      <c r="Q148" s="488" t="s">
        <v>343</v>
      </c>
      <c r="R148" s="489" t="s">
        <v>164</v>
      </c>
      <c r="S148" s="489" t="s">
        <v>165</v>
      </c>
      <c r="T148" s="489" t="s">
        <v>166</v>
      </c>
      <c r="U148" s="488" t="s">
        <v>167</v>
      </c>
      <c r="V148" s="5" t="s">
        <v>20</v>
      </c>
      <c r="W148" s="6" t="s">
        <v>10</v>
      </c>
      <c r="X148" s="8" t="s">
        <v>9</v>
      </c>
      <c r="Y148" s="7" t="s">
        <v>19</v>
      </c>
      <c r="Z148" s="5" t="s">
        <v>4</v>
      </c>
      <c r="AA148" s="6" t="s">
        <v>5</v>
      </c>
      <c r="AB148" s="6" t="s">
        <v>6</v>
      </c>
      <c r="AC148" s="7" t="s">
        <v>7</v>
      </c>
    </row>
    <row r="149" spans="2:29" ht="21.75" customHeight="1" thickBot="1">
      <c r="B149" s="779" t="s">
        <v>170</v>
      </c>
      <c r="C149" s="780"/>
      <c r="D149" s="780"/>
      <c r="E149" s="780"/>
      <c r="F149" s="780"/>
      <c r="G149" s="780"/>
      <c r="H149" s="780"/>
      <c r="I149" s="780"/>
      <c r="J149" s="780"/>
      <c r="K149" s="780"/>
      <c r="L149" s="780"/>
      <c r="M149" s="780"/>
      <c r="N149" s="780"/>
      <c r="O149" s="771"/>
      <c r="P149" s="771"/>
      <c r="Q149" s="771"/>
      <c r="R149" s="771"/>
      <c r="S149" s="771"/>
      <c r="T149" s="771"/>
      <c r="U149" s="771"/>
      <c r="V149" s="771"/>
      <c r="W149" s="771"/>
      <c r="X149" s="771"/>
      <c r="Y149" s="771"/>
      <c r="Z149" s="771"/>
      <c r="AA149" s="771"/>
      <c r="AB149" s="771"/>
      <c r="AC149" s="772"/>
    </row>
    <row r="150" spans="2:29" ht="79.5" customHeight="1">
      <c r="B150" s="403" t="s">
        <v>329</v>
      </c>
      <c r="C150" s="385" t="s">
        <v>3</v>
      </c>
      <c r="D150" s="387"/>
      <c r="E150" s="522"/>
      <c r="F150" s="385">
        <v>2</v>
      </c>
      <c r="G150" s="387">
        <v>2</v>
      </c>
      <c r="H150" s="387">
        <v>1</v>
      </c>
      <c r="I150" s="386">
        <f>F150+G150+H150</f>
        <v>5</v>
      </c>
      <c r="J150" s="385">
        <f>IF($I150&gt;0,(IF($I150&lt;4,"X",""))," ")</f>
      </c>
      <c r="K150" s="384" t="str">
        <f>IF($I150&gt;3,(IF($I150&lt;6,"X",""))," ")</f>
        <v>X</v>
      </c>
      <c r="L150" s="384" t="str">
        <f>IF($I150&gt;5,(IF($I150&lt;8,"X",""))," ")</f>
        <v> </v>
      </c>
      <c r="M150" s="383" t="str">
        <f>IF($I150&gt;7,(IF($I150&lt;12,"X",""))," ")</f>
        <v> </v>
      </c>
      <c r="N150" s="467" t="s">
        <v>495</v>
      </c>
      <c r="O150" s="206" t="s">
        <v>3</v>
      </c>
      <c r="P150" s="162"/>
      <c r="Q150" s="162" t="s">
        <v>3</v>
      </c>
      <c r="R150" s="162" t="s">
        <v>3</v>
      </c>
      <c r="S150" s="162"/>
      <c r="T150" s="162" t="s">
        <v>3</v>
      </c>
      <c r="U150" s="324"/>
      <c r="V150" s="274">
        <v>1</v>
      </c>
      <c r="W150" s="272">
        <v>2</v>
      </c>
      <c r="X150" s="272">
        <v>1</v>
      </c>
      <c r="Y150" s="275">
        <f>V150+W150+X150</f>
        <v>4</v>
      </c>
      <c r="Z150" s="274"/>
      <c r="AA150" s="272" t="s">
        <v>3</v>
      </c>
      <c r="AB150" s="272"/>
      <c r="AC150" s="275"/>
    </row>
    <row r="151" spans="2:29" ht="71.25" customHeight="1">
      <c r="B151" s="403" t="s">
        <v>32</v>
      </c>
      <c r="C151" s="385" t="s">
        <v>3</v>
      </c>
      <c r="D151" s="387"/>
      <c r="E151" s="522"/>
      <c r="F151" s="385">
        <v>1</v>
      </c>
      <c r="G151" s="387">
        <v>2</v>
      </c>
      <c r="H151" s="387">
        <v>1</v>
      </c>
      <c r="I151" s="386">
        <f>F151+G151+H151</f>
        <v>4</v>
      </c>
      <c r="J151" s="385">
        <f>IF($I151&gt;0,(IF($I151&lt;4,"X",""))," ")</f>
      </c>
      <c r="K151" s="384" t="str">
        <f>IF($I151&gt;3,(IF($I151&lt;6,"X",""))," ")</f>
        <v>X</v>
      </c>
      <c r="L151" s="384" t="str">
        <f>IF($I151&gt;5,(IF($I151&lt;8,"X",""))," ")</f>
        <v> </v>
      </c>
      <c r="M151" s="383" t="str">
        <f>IF($I151&gt;7,(IF($I151&lt;12,"X",""))," ")</f>
        <v> </v>
      </c>
      <c r="N151" s="462" t="s">
        <v>563</v>
      </c>
      <c r="O151" s="250" t="s">
        <v>3</v>
      </c>
      <c r="P151" s="205"/>
      <c r="Q151" s="205" t="s">
        <v>3</v>
      </c>
      <c r="R151" s="205" t="s">
        <v>3</v>
      </c>
      <c r="S151" s="205" t="s">
        <v>3</v>
      </c>
      <c r="T151" s="205" t="s">
        <v>3</v>
      </c>
      <c r="U151" s="249"/>
      <c r="V151" s="233">
        <v>1</v>
      </c>
      <c r="W151" s="231">
        <v>2</v>
      </c>
      <c r="X151" s="231">
        <v>1</v>
      </c>
      <c r="Y151" s="232">
        <f>+V151+W151+X151</f>
        <v>4</v>
      </c>
      <c r="Z151" s="233"/>
      <c r="AA151" s="231" t="s">
        <v>3</v>
      </c>
      <c r="AB151" s="231"/>
      <c r="AC151" s="232"/>
    </row>
    <row r="152" spans="2:29" ht="21.75" customHeight="1">
      <c r="B152" s="402" t="s">
        <v>92</v>
      </c>
      <c r="C152" s="336"/>
      <c r="D152" s="327"/>
      <c r="E152" s="395" t="s">
        <v>3</v>
      </c>
      <c r="F152" s="336"/>
      <c r="G152" s="327"/>
      <c r="H152" s="327"/>
      <c r="I152" s="386"/>
      <c r="J152" s="385" t="str">
        <f aca="true" t="shared" si="39" ref="J152:J157">IF($I152&gt;0,(IF($I152&lt;4,"X",""))," ")</f>
        <v> </v>
      </c>
      <c r="K152" s="384" t="str">
        <f aca="true" t="shared" si="40" ref="K152:K157">IF($I152&gt;3,(IF($I152&lt;6,"X",""))," ")</f>
        <v> </v>
      </c>
      <c r="L152" s="384" t="str">
        <f aca="true" t="shared" si="41" ref="L152:L157">IF($I152&gt;5,(IF($I152&lt;8,"X",""))," ")</f>
        <v> </v>
      </c>
      <c r="M152" s="383" t="str">
        <f aca="true" t="shared" si="42" ref="M152:M157">IF($I152&gt;7,(IF($I152&lt;12,"X",""))," ")</f>
        <v> </v>
      </c>
      <c r="N152" s="466"/>
      <c r="O152" s="250"/>
      <c r="P152" s="205"/>
      <c r="Q152" s="205"/>
      <c r="R152" s="205"/>
      <c r="S152" s="205"/>
      <c r="T152" s="205"/>
      <c r="U152" s="249"/>
      <c r="V152" s="233"/>
      <c r="W152" s="231"/>
      <c r="X152" s="231"/>
      <c r="Y152" s="232"/>
      <c r="Z152" s="233"/>
      <c r="AA152" s="231"/>
      <c r="AB152" s="231"/>
      <c r="AC152" s="232"/>
    </row>
    <row r="153" spans="2:29" ht="21.75" customHeight="1">
      <c r="B153" s="418" t="s">
        <v>275</v>
      </c>
      <c r="C153" s="416"/>
      <c r="D153" s="415"/>
      <c r="E153" s="417" t="s">
        <v>3</v>
      </c>
      <c r="F153" s="416"/>
      <c r="G153" s="415"/>
      <c r="H153" s="415"/>
      <c r="I153" s="386"/>
      <c r="J153" s="385" t="str">
        <f t="shared" si="39"/>
        <v> </v>
      </c>
      <c r="K153" s="384" t="str">
        <f t="shared" si="40"/>
        <v> </v>
      </c>
      <c r="L153" s="384" t="str">
        <f t="shared" si="41"/>
        <v> </v>
      </c>
      <c r="M153" s="383" t="str">
        <f t="shared" si="42"/>
        <v> </v>
      </c>
      <c r="N153" s="468"/>
      <c r="O153" s="250"/>
      <c r="P153" s="205"/>
      <c r="Q153" s="205"/>
      <c r="R153" s="205"/>
      <c r="S153" s="205"/>
      <c r="T153" s="205"/>
      <c r="U153" s="249"/>
      <c r="V153" s="233"/>
      <c r="W153" s="231"/>
      <c r="X153" s="231"/>
      <c r="Y153" s="232"/>
      <c r="Z153" s="233"/>
      <c r="AA153" s="231"/>
      <c r="AB153" s="231"/>
      <c r="AC153" s="232"/>
    </row>
    <row r="154" spans="2:29" ht="42" customHeight="1">
      <c r="B154" s="418" t="s">
        <v>34</v>
      </c>
      <c r="C154" s="416" t="s">
        <v>3</v>
      </c>
      <c r="D154" s="415"/>
      <c r="E154" s="417"/>
      <c r="F154" s="416">
        <v>1</v>
      </c>
      <c r="G154" s="415">
        <v>2</v>
      </c>
      <c r="H154" s="415">
        <v>2</v>
      </c>
      <c r="I154" s="386">
        <f>H154+G154+F154</f>
        <v>5</v>
      </c>
      <c r="J154" s="385">
        <f t="shared" si="39"/>
      </c>
      <c r="K154" s="384" t="str">
        <f t="shared" si="40"/>
        <v>X</v>
      </c>
      <c r="L154" s="384" t="str">
        <f t="shared" si="41"/>
        <v> </v>
      </c>
      <c r="M154" s="383" t="str">
        <f t="shared" si="42"/>
        <v> </v>
      </c>
      <c r="N154" s="464" t="s">
        <v>449</v>
      </c>
      <c r="O154" s="250" t="s">
        <v>3</v>
      </c>
      <c r="P154" s="205"/>
      <c r="Q154" s="205" t="s">
        <v>3</v>
      </c>
      <c r="R154" s="205"/>
      <c r="S154" s="205"/>
      <c r="T154" s="205"/>
      <c r="U154" s="249"/>
      <c r="V154" s="233">
        <v>1</v>
      </c>
      <c r="W154" s="231">
        <v>2</v>
      </c>
      <c r="X154" s="231">
        <v>1</v>
      </c>
      <c r="Y154" s="232">
        <f>+V154+W154+X154</f>
        <v>4</v>
      </c>
      <c r="Z154" s="233"/>
      <c r="AA154" s="231" t="s">
        <v>3</v>
      </c>
      <c r="AB154" s="231"/>
      <c r="AC154" s="232"/>
    </row>
    <row r="155" spans="2:29" ht="46.5" customHeight="1">
      <c r="B155" s="418" t="s">
        <v>108</v>
      </c>
      <c r="C155" s="416" t="s">
        <v>3</v>
      </c>
      <c r="D155" s="415"/>
      <c r="E155" s="417"/>
      <c r="F155" s="416">
        <v>2</v>
      </c>
      <c r="G155" s="415">
        <v>2</v>
      </c>
      <c r="H155" s="415">
        <v>1</v>
      </c>
      <c r="I155" s="386">
        <f>H155+G155+F155</f>
        <v>5</v>
      </c>
      <c r="J155" s="385">
        <f t="shared" si="39"/>
      </c>
      <c r="K155" s="384" t="str">
        <f t="shared" si="40"/>
        <v>X</v>
      </c>
      <c r="L155" s="384" t="str">
        <f t="shared" si="41"/>
        <v> </v>
      </c>
      <c r="M155" s="383" t="str">
        <f t="shared" si="42"/>
        <v> </v>
      </c>
      <c r="N155" s="468" t="s">
        <v>373</v>
      </c>
      <c r="O155" s="250" t="s">
        <v>3</v>
      </c>
      <c r="P155" s="205"/>
      <c r="Q155" s="205" t="s">
        <v>3</v>
      </c>
      <c r="R155" s="205"/>
      <c r="S155" s="205"/>
      <c r="T155" s="205" t="s">
        <v>3</v>
      </c>
      <c r="U155" s="249"/>
      <c r="V155" s="233">
        <v>2</v>
      </c>
      <c r="W155" s="231">
        <v>1</v>
      </c>
      <c r="X155" s="231">
        <v>1</v>
      </c>
      <c r="Y155" s="232">
        <f>+V155+W155+X155</f>
        <v>4</v>
      </c>
      <c r="Z155" s="233"/>
      <c r="AA155" s="231" t="s">
        <v>3</v>
      </c>
      <c r="AB155" s="231"/>
      <c r="AC155" s="232"/>
    </row>
    <row r="156" spans="2:29" ht="84" customHeight="1">
      <c r="B156" s="418" t="s">
        <v>109</v>
      </c>
      <c r="C156" s="416" t="s">
        <v>3</v>
      </c>
      <c r="D156" s="415"/>
      <c r="E156" s="417"/>
      <c r="F156" s="416">
        <v>1</v>
      </c>
      <c r="G156" s="415">
        <v>6</v>
      </c>
      <c r="H156" s="415">
        <v>2</v>
      </c>
      <c r="I156" s="386">
        <f>H156+G156+F156</f>
        <v>9</v>
      </c>
      <c r="J156" s="385">
        <f t="shared" si="39"/>
      </c>
      <c r="K156" s="384">
        <f t="shared" si="40"/>
      </c>
      <c r="L156" s="384">
        <f t="shared" si="41"/>
      </c>
      <c r="M156" s="383" t="str">
        <f t="shared" si="42"/>
        <v>X</v>
      </c>
      <c r="N156" s="464" t="s">
        <v>374</v>
      </c>
      <c r="O156" s="250" t="s">
        <v>3</v>
      </c>
      <c r="P156" s="205"/>
      <c r="Q156" s="205" t="s">
        <v>3</v>
      </c>
      <c r="R156" s="205"/>
      <c r="S156" s="205" t="s">
        <v>3</v>
      </c>
      <c r="T156" s="205" t="s">
        <v>3</v>
      </c>
      <c r="U156" s="249"/>
      <c r="V156" s="233">
        <v>1</v>
      </c>
      <c r="W156" s="231">
        <v>6</v>
      </c>
      <c r="X156" s="231">
        <v>1</v>
      </c>
      <c r="Y156" s="232">
        <f>+V156+W156+X156</f>
        <v>8</v>
      </c>
      <c r="Z156" s="233"/>
      <c r="AA156" s="231"/>
      <c r="AB156" s="231" t="s">
        <v>3</v>
      </c>
      <c r="AC156" s="232"/>
    </row>
    <row r="157" spans="2:29" ht="78" customHeight="1" thickBot="1">
      <c r="B157" s="414" t="s">
        <v>110</v>
      </c>
      <c r="C157" s="337" t="s">
        <v>3</v>
      </c>
      <c r="D157" s="331"/>
      <c r="E157" s="372"/>
      <c r="F157" s="337">
        <v>1</v>
      </c>
      <c r="G157" s="331">
        <v>4</v>
      </c>
      <c r="H157" s="331">
        <v>1</v>
      </c>
      <c r="I157" s="340">
        <f>H157+G157+F157</f>
        <v>6</v>
      </c>
      <c r="J157" s="371">
        <f t="shared" si="39"/>
      </c>
      <c r="K157" s="370">
        <f t="shared" si="40"/>
      </c>
      <c r="L157" s="370" t="str">
        <f t="shared" si="41"/>
        <v>X</v>
      </c>
      <c r="M157" s="369" t="str">
        <f t="shared" si="42"/>
        <v> </v>
      </c>
      <c r="N157" s="366" t="s">
        <v>450</v>
      </c>
      <c r="O157" s="207" t="s">
        <v>3</v>
      </c>
      <c r="P157" s="165"/>
      <c r="Q157" s="165" t="s">
        <v>3</v>
      </c>
      <c r="R157" s="165"/>
      <c r="S157" s="165"/>
      <c r="T157" s="165"/>
      <c r="U157" s="284" t="s">
        <v>3</v>
      </c>
      <c r="V157" s="237">
        <v>1</v>
      </c>
      <c r="W157" s="235">
        <v>2</v>
      </c>
      <c r="X157" s="235">
        <v>1</v>
      </c>
      <c r="Y157" s="236">
        <f>SUM(V157:X157)</f>
        <v>4</v>
      </c>
      <c r="Z157" s="237"/>
      <c r="AA157" s="235" t="s">
        <v>3</v>
      </c>
      <c r="AB157" s="235"/>
      <c r="AC157" s="236"/>
    </row>
    <row r="158" spans="2:29" ht="21.75" customHeight="1" thickBot="1">
      <c r="B158" s="108"/>
      <c r="C158" s="108"/>
      <c r="D158" s="108"/>
      <c r="E158" s="108"/>
      <c r="F158" s="108"/>
      <c r="G158" s="108"/>
      <c r="H158" s="773" t="s">
        <v>22</v>
      </c>
      <c r="I158" s="775"/>
      <c r="J158" s="368"/>
      <c r="K158" s="350"/>
      <c r="L158" s="367"/>
      <c r="M158" s="352" t="s">
        <v>3</v>
      </c>
      <c r="N158" s="348"/>
      <c r="X158" s="773" t="s">
        <v>22</v>
      </c>
      <c r="Y158" s="775"/>
      <c r="Z158" s="368"/>
      <c r="AA158" s="350"/>
      <c r="AB158" s="367" t="s">
        <v>3</v>
      </c>
      <c r="AC158" s="352"/>
    </row>
    <row r="159" spans="2:14" ht="21.75" customHeight="1" thickBot="1">
      <c r="B159" s="108"/>
      <c r="C159" s="108"/>
      <c r="D159" s="108"/>
      <c r="E159" s="108"/>
      <c r="F159" s="108"/>
      <c r="G159" s="108"/>
      <c r="H159" s="110"/>
      <c r="I159" s="110"/>
      <c r="J159" s="105"/>
      <c r="K159" s="105"/>
      <c r="L159" s="105"/>
      <c r="M159" s="105"/>
      <c r="N159" s="348"/>
    </row>
    <row r="160" spans="6:29" ht="26.25" customHeight="1" thickBot="1">
      <c r="F160" s="788" t="s">
        <v>14</v>
      </c>
      <c r="G160" s="789"/>
      <c r="H160" s="789"/>
      <c r="I160" s="790"/>
      <c r="J160" s="788" t="s">
        <v>15</v>
      </c>
      <c r="K160" s="789"/>
      <c r="L160" s="789"/>
      <c r="M160" s="790"/>
      <c r="O160" s="784" t="s">
        <v>168</v>
      </c>
      <c r="P160" s="785"/>
      <c r="Q160" s="785"/>
      <c r="R160" s="785"/>
      <c r="S160" s="785"/>
      <c r="T160" s="785"/>
      <c r="U160" s="785"/>
      <c r="V160" s="741" t="s">
        <v>262</v>
      </c>
      <c r="W160" s="742"/>
      <c r="X160" s="742"/>
      <c r="Y160" s="743"/>
      <c r="Z160" s="741" t="s">
        <v>15</v>
      </c>
      <c r="AA160" s="742"/>
      <c r="AB160" s="742"/>
      <c r="AC160" s="743"/>
    </row>
    <row r="161" spans="2:29" ht="44.25" customHeight="1" thickBot="1">
      <c r="B161" s="111" t="s">
        <v>16</v>
      </c>
      <c r="C161" s="113" t="s">
        <v>13</v>
      </c>
      <c r="D161" s="115" t="s">
        <v>12</v>
      </c>
      <c r="E161" s="114" t="s">
        <v>11</v>
      </c>
      <c r="F161" s="113" t="s">
        <v>20</v>
      </c>
      <c r="G161" s="115" t="s">
        <v>10</v>
      </c>
      <c r="H161" s="112" t="s">
        <v>9</v>
      </c>
      <c r="I161" s="114" t="s">
        <v>19</v>
      </c>
      <c r="J161" s="113" t="s">
        <v>4</v>
      </c>
      <c r="K161" s="115" t="s">
        <v>5</v>
      </c>
      <c r="L161" s="115" t="s">
        <v>6</v>
      </c>
      <c r="M161" s="114" t="s">
        <v>7</v>
      </c>
      <c r="N161" s="111" t="s">
        <v>8</v>
      </c>
      <c r="O161" s="487" t="s">
        <v>205</v>
      </c>
      <c r="P161" s="488" t="s">
        <v>162</v>
      </c>
      <c r="Q161" s="488" t="s">
        <v>343</v>
      </c>
      <c r="R161" s="489" t="s">
        <v>164</v>
      </c>
      <c r="S161" s="489" t="s">
        <v>165</v>
      </c>
      <c r="T161" s="489" t="s">
        <v>166</v>
      </c>
      <c r="U161" s="488" t="s">
        <v>167</v>
      </c>
      <c r="V161" s="5" t="s">
        <v>20</v>
      </c>
      <c r="W161" s="6" t="s">
        <v>10</v>
      </c>
      <c r="X161" s="8" t="s">
        <v>9</v>
      </c>
      <c r="Y161" s="7" t="s">
        <v>19</v>
      </c>
      <c r="Z161" s="5" t="s">
        <v>4</v>
      </c>
      <c r="AA161" s="6" t="s">
        <v>5</v>
      </c>
      <c r="AB161" s="6" t="s">
        <v>6</v>
      </c>
      <c r="AC161" s="7" t="s">
        <v>7</v>
      </c>
    </row>
    <row r="162" spans="2:29" ht="21.75" customHeight="1" thickBot="1">
      <c r="B162" s="779" t="s">
        <v>290</v>
      </c>
      <c r="C162" s="780"/>
      <c r="D162" s="780"/>
      <c r="E162" s="780"/>
      <c r="F162" s="780"/>
      <c r="G162" s="780"/>
      <c r="H162" s="780"/>
      <c r="I162" s="780"/>
      <c r="J162" s="780"/>
      <c r="K162" s="780"/>
      <c r="L162" s="780"/>
      <c r="M162" s="780"/>
      <c r="N162" s="780"/>
      <c r="O162" s="771"/>
      <c r="P162" s="771"/>
      <c r="Q162" s="771"/>
      <c r="R162" s="771"/>
      <c r="S162" s="771"/>
      <c r="T162" s="771"/>
      <c r="U162" s="771"/>
      <c r="V162" s="771"/>
      <c r="W162" s="771"/>
      <c r="X162" s="771"/>
      <c r="Y162" s="771"/>
      <c r="Z162" s="771"/>
      <c r="AA162" s="771"/>
      <c r="AB162" s="771"/>
      <c r="AC162" s="772"/>
    </row>
    <row r="163" spans="2:29" ht="59.25" customHeight="1">
      <c r="B163" s="403" t="s">
        <v>41</v>
      </c>
      <c r="C163" s="385" t="s">
        <v>3</v>
      </c>
      <c r="D163" s="387"/>
      <c r="E163" s="388"/>
      <c r="F163" s="385">
        <v>1</v>
      </c>
      <c r="G163" s="387">
        <v>2</v>
      </c>
      <c r="H163" s="387">
        <v>1</v>
      </c>
      <c r="I163" s="386">
        <f>H163+G163+F163</f>
        <v>4</v>
      </c>
      <c r="J163" s="385">
        <f>IF($I163&gt;0,(IF($I163&lt;4,"X",""))," ")</f>
      </c>
      <c r="K163" s="384" t="str">
        <f>IF($I163&gt;3,(IF($I163&lt;6,"X",""))," ")</f>
        <v>X</v>
      </c>
      <c r="L163" s="384" t="str">
        <f>IF($I163&gt;5,(IF($I163&lt;8,"X",""))," ")</f>
        <v> </v>
      </c>
      <c r="M163" s="383" t="str">
        <f>IF($I163&gt;7,(IF($I163&lt;12,"X",""))," ")</f>
        <v> </v>
      </c>
      <c r="N163" s="462" t="s">
        <v>508</v>
      </c>
      <c r="O163" s="206" t="s">
        <v>3</v>
      </c>
      <c r="P163" s="162"/>
      <c r="Q163" s="162" t="s">
        <v>3</v>
      </c>
      <c r="R163" s="162"/>
      <c r="S163" s="162"/>
      <c r="T163" s="162"/>
      <c r="U163" s="324"/>
      <c r="V163" s="274">
        <v>1</v>
      </c>
      <c r="W163" s="272">
        <v>2</v>
      </c>
      <c r="X163" s="272">
        <v>1</v>
      </c>
      <c r="Y163" s="275">
        <f>SUM(V163:X163)</f>
        <v>4</v>
      </c>
      <c r="Z163" s="274"/>
      <c r="AA163" s="272" t="s">
        <v>3</v>
      </c>
      <c r="AB163" s="272"/>
      <c r="AC163" s="275"/>
    </row>
    <row r="164" spans="2:29" ht="59.25" customHeight="1">
      <c r="B164" s="403" t="s">
        <v>328</v>
      </c>
      <c r="C164" s="385" t="s">
        <v>3</v>
      </c>
      <c r="D164" s="387"/>
      <c r="E164" s="388"/>
      <c r="F164" s="385">
        <v>1</v>
      </c>
      <c r="G164" s="387">
        <v>2</v>
      </c>
      <c r="H164" s="387">
        <v>1</v>
      </c>
      <c r="I164" s="386">
        <f>H164+G164+F164</f>
        <v>4</v>
      </c>
      <c r="J164" s="385">
        <f>IF($I164&gt;0,(IF($I164&lt;4,"X",""))," ")</f>
      </c>
      <c r="K164" s="384" t="str">
        <f>IF($I164&gt;3,(IF($I164&lt;6,"X",""))," ")</f>
        <v>X</v>
      </c>
      <c r="L164" s="384" t="str">
        <f>IF($I164&gt;5,(IF($I164&lt;8,"X",""))," ")</f>
        <v> </v>
      </c>
      <c r="M164" s="383" t="str">
        <f>IF($I164&gt;7,(IF($I164&lt;12,"X",""))," ")</f>
        <v> </v>
      </c>
      <c r="N164" s="462" t="s">
        <v>522</v>
      </c>
      <c r="O164" s="250" t="s">
        <v>3</v>
      </c>
      <c r="P164" s="205"/>
      <c r="Q164" s="205" t="s">
        <v>3</v>
      </c>
      <c r="R164" s="205"/>
      <c r="S164" s="205"/>
      <c r="T164" s="205"/>
      <c r="U164" s="249"/>
      <c r="V164" s="233">
        <v>1</v>
      </c>
      <c r="W164" s="231">
        <v>2</v>
      </c>
      <c r="X164" s="231">
        <v>1</v>
      </c>
      <c r="Y164" s="232">
        <f>SUM(V164:X164)</f>
        <v>4</v>
      </c>
      <c r="Z164" s="233"/>
      <c r="AA164" s="231" t="s">
        <v>3</v>
      </c>
      <c r="AB164" s="231"/>
      <c r="AC164" s="232"/>
    </row>
    <row r="165" spans="2:29" ht="72" customHeight="1" thickBot="1">
      <c r="B165" s="403" t="s">
        <v>225</v>
      </c>
      <c r="C165" s="385" t="s">
        <v>3</v>
      </c>
      <c r="D165" s="387"/>
      <c r="E165" s="388"/>
      <c r="F165" s="385">
        <v>2</v>
      </c>
      <c r="G165" s="387">
        <v>2</v>
      </c>
      <c r="H165" s="387">
        <v>1</v>
      </c>
      <c r="I165" s="386">
        <f>H165+G165+F165</f>
        <v>5</v>
      </c>
      <c r="J165" s="385">
        <f>IF($I165&gt;0,(IF($I165&lt;4,"X",""))," ")</f>
      </c>
      <c r="K165" s="384" t="str">
        <f>IF($I165&gt;3,(IF($I165&lt;6,"X",""))," ")</f>
        <v>X</v>
      </c>
      <c r="L165" s="384" t="str">
        <f>IF($I165&gt;5,(IF($I165&lt;8,"X",""))," ")</f>
        <v> </v>
      </c>
      <c r="M165" s="383" t="str">
        <f>IF($I165&gt;7,(IF($I165&lt;12,"X",""))," ")</f>
        <v> </v>
      </c>
      <c r="N165" s="462" t="s">
        <v>651</v>
      </c>
      <c r="O165" s="250" t="s">
        <v>3</v>
      </c>
      <c r="P165" s="205"/>
      <c r="Q165" s="205" t="s">
        <v>3</v>
      </c>
      <c r="R165" s="205"/>
      <c r="S165" s="205"/>
      <c r="T165" s="205"/>
      <c r="U165" s="249"/>
      <c r="V165" s="233">
        <v>1</v>
      </c>
      <c r="W165" s="231">
        <v>2</v>
      </c>
      <c r="X165" s="231">
        <v>1</v>
      </c>
      <c r="Y165" s="232">
        <f>SUM(V165:X165)</f>
        <v>4</v>
      </c>
      <c r="Z165" s="233"/>
      <c r="AA165" s="231" t="s">
        <v>3</v>
      </c>
      <c r="AB165" s="231"/>
      <c r="AC165" s="232"/>
    </row>
    <row r="166" spans="2:29" ht="56.25" customHeight="1" thickBot="1">
      <c r="B166" s="413" t="s">
        <v>276</v>
      </c>
      <c r="C166" s="371" t="s">
        <v>3</v>
      </c>
      <c r="D166" s="357"/>
      <c r="E166" s="412"/>
      <c r="F166" s="385">
        <v>2</v>
      </c>
      <c r="G166" s="387">
        <v>2</v>
      </c>
      <c r="H166" s="387">
        <v>1</v>
      </c>
      <c r="I166" s="386">
        <f>H166+G166+F166</f>
        <v>5</v>
      </c>
      <c r="J166" s="385">
        <f>IF($I166&gt;0,(IF($I166&lt;4,"X",""))," ")</f>
      </c>
      <c r="K166" s="384" t="str">
        <f>IF($I166&gt;3,(IF($I166&lt;6,"X",""))," ")</f>
        <v>X</v>
      </c>
      <c r="L166" s="384" t="str">
        <f>IF($I166&gt;5,(IF($I166&lt;8,"X",""))," ")</f>
        <v> </v>
      </c>
      <c r="M166" s="383" t="str">
        <f>IF($I166&gt;7,(IF($I166&lt;12,"X",""))," ")</f>
        <v> </v>
      </c>
      <c r="N166" s="462" t="s">
        <v>508</v>
      </c>
      <c r="O166" s="206" t="s">
        <v>3</v>
      </c>
      <c r="P166" s="162"/>
      <c r="Q166" s="162" t="s">
        <v>3</v>
      </c>
      <c r="R166" s="162"/>
      <c r="S166" s="162"/>
      <c r="T166" s="162"/>
      <c r="U166" s="324"/>
      <c r="V166" s="274">
        <v>1</v>
      </c>
      <c r="W166" s="272">
        <v>2</v>
      </c>
      <c r="X166" s="272">
        <v>1</v>
      </c>
      <c r="Y166" s="275">
        <f>SUM(V166:X166)</f>
        <v>4</v>
      </c>
      <c r="Z166" s="274"/>
      <c r="AA166" s="272" t="s">
        <v>3</v>
      </c>
      <c r="AB166" s="272"/>
      <c r="AC166" s="275"/>
    </row>
    <row r="167" spans="2:29" ht="21.75" customHeight="1" thickBot="1">
      <c r="B167" s="108"/>
      <c r="C167" s="108"/>
      <c r="D167" s="108"/>
      <c r="E167" s="108"/>
      <c r="F167" s="108"/>
      <c r="G167" s="108"/>
      <c r="H167" s="773" t="s">
        <v>22</v>
      </c>
      <c r="I167" s="775"/>
      <c r="J167" s="368"/>
      <c r="K167" s="350" t="s">
        <v>3</v>
      </c>
      <c r="L167" s="367"/>
      <c r="M167" s="352"/>
      <c r="N167" s="348"/>
      <c r="X167" s="773" t="s">
        <v>22</v>
      </c>
      <c r="Y167" s="775"/>
      <c r="Z167" s="368"/>
      <c r="AA167" s="350" t="s">
        <v>3</v>
      </c>
      <c r="AB167" s="367"/>
      <c r="AC167" s="352"/>
    </row>
    <row r="168" spans="2:14" ht="21.75" customHeight="1" thickBot="1">
      <c r="B168" s="108"/>
      <c r="C168" s="108"/>
      <c r="D168" s="108"/>
      <c r="E168" s="108"/>
      <c r="F168" s="108"/>
      <c r="G168" s="108"/>
      <c r="H168" s="110"/>
      <c r="I168" s="110"/>
      <c r="J168" s="105"/>
      <c r="K168" s="105"/>
      <c r="L168" s="105"/>
      <c r="M168" s="105"/>
      <c r="N168" s="348"/>
    </row>
    <row r="169" spans="6:29" ht="26.25" customHeight="1" thickBot="1">
      <c r="F169" s="788" t="s">
        <v>14</v>
      </c>
      <c r="G169" s="789"/>
      <c r="H169" s="789"/>
      <c r="I169" s="790"/>
      <c r="J169" s="788" t="s">
        <v>15</v>
      </c>
      <c r="K169" s="789"/>
      <c r="L169" s="789"/>
      <c r="M169" s="790"/>
      <c r="O169" s="784" t="s">
        <v>168</v>
      </c>
      <c r="P169" s="785"/>
      <c r="Q169" s="785"/>
      <c r="R169" s="785"/>
      <c r="S169" s="785"/>
      <c r="T169" s="785"/>
      <c r="U169" s="785"/>
      <c r="V169" s="741" t="s">
        <v>262</v>
      </c>
      <c r="W169" s="742"/>
      <c r="X169" s="742"/>
      <c r="Y169" s="743"/>
      <c r="Z169" s="741" t="s">
        <v>15</v>
      </c>
      <c r="AA169" s="742"/>
      <c r="AB169" s="742"/>
      <c r="AC169" s="743"/>
    </row>
    <row r="170" spans="2:29" ht="44.25" customHeight="1" thickBot="1">
      <c r="B170" s="111" t="s">
        <v>16</v>
      </c>
      <c r="C170" s="113" t="s">
        <v>13</v>
      </c>
      <c r="D170" s="115" t="s">
        <v>12</v>
      </c>
      <c r="E170" s="114" t="s">
        <v>11</v>
      </c>
      <c r="F170" s="113" t="s">
        <v>20</v>
      </c>
      <c r="G170" s="115" t="s">
        <v>10</v>
      </c>
      <c r="H170" s="112" t="s">
        <v>9</v>
      </c>
      <c r="I170" s="114" t="s">
        <v>19</v>
      </c>
      <c r="J170" s="113" t="s">
        <v>4</v>
      </c>
      <c r="K170" s="115" t="s">
        <v>5</v>
      </c>
      <c r="L170" s="115" t="s">
        <v>6</v>
      </c>
      <c r="M170" s="114" t="s">
        <v>7</v>
      </c>
      <c r="N170" s="111" t="s">
        <v>8</v>
      </c>
      <c r="O170" s="487" t="s">
        <v>205</v>
      </c>
      <c r="P170" s="488" t="s">
        <v>162</v>
      </c>
      <c r="Q170" s="488" t="s">
        <v>343</v>
      </c>
      <c r="R170" s="489" t="s">
        <v>164</v>
      </c>
      <c r="S170" s="489" t="s">
        <v>165</v>
      </c>
      <c r="T170" s="489" t="s">
        <v>166</v>
      </c>
      <c r="U170" s="488" t="s">
        <v>167</v>
      </c>
      <c r="V170" s="5" t="s">
        <v>20</v>
      </c>
      <c r="W170" s="6" t="s">
        <v>10</v>
      </c>
      <c r="X170" s="8" t="s">
        <v>9</v>
      </c>
      <c r="Y170" s="7" t="s">
        <v>19</v>
      </c>
      <c r="Z170" s="5" t="s">
        <v>4</v>
      </c>
      <c r="AA170" s="6" t="s">
        <v>5</v>
      </c>
      <c r="AB170" s="6" t="s">
        <v>6</v>
      </c>
      <c r="AC170" s="7" t="s">
        <v>7</v>
      </c>
    </row>
    <row r="171" spans="2:29" ht="21.75" customHeight="1" thickBot="1">
      <c r="B171" s="779" t="s">
        <v>257</v>
      </c>
      <c r="C171" s="780"/>
      <c r="D171" s="780"/>
      <c r="E171" s="780"/>
      <c r="F171" s="780"/>
      <c r="G171" s="780"/>
      <c r="H171" s="780"/>
      <c r="I171" s="780"/>
      <c r="J171" s="780"/>
      <c r="K171" s="780"/>
      <c r="L171" s="780"/>
      <c r="M171" s="780"/>
      <c r="N171" s="780"/>
      <c r="O171" s="771"/>
      <c r="P171" s="771"/>
      <c r="Q171" s="771"/>
      <c r="R171" s="771"/>
      <c r="S171" s="771"/>
      <c r="T171" s="771"/>
      <c r="U171" s="771"/>
      <c r="V171" s="771"/>
      <c r="W171" s="771"/>
      <c r="X171" s="771"/>
      <c r="Y171" s="771"/>
      <c r="Z171" s="771"/>
      <c r="AA171" s="771"/>
      <c r="AB171" s="771"/>
      <c r="AC171" s="772"/>
    </row>
    <row r="172" spans="2:29" ht="41.25" customHeight="1">
      <c r="B172" s="403" t="s">
        <v>43</v>
      </c>
      <c r="C172" s="385" t="s">
        <v>3</v>
      </c>
      <c r="D172" s="387"/>
      <c r="E172" s="388"/>
      <c r="F172" s="385">
        <v>1</v>
      </c>
      <c r="G172" s="387">
        <v>4</v>
      </c>
      <c r="H172" s="387">
        <v>2</v>
      </c>
      <c r="I172" s="386">
        <f>H172+G172+F172</f>
        <v>7</v>
      </c>
      <c r="J172" s="385">
        <f>IF($I172&gt;0,(IF($I172&lt;4,"X",""))," ")</f>
      </c>
      <c r="K172" s="384">
        <f>IF($I172&gt;3,(IF($I172&lt;6,"X",""))," ")</f>
      </c>
      <c r="L172" s="384" t="str">
        <f>IF($I172&gt;5,(IF($I172&lt;8,"X",""))," ")</f>
        <v>X</v>
      </c>
      <c r="M172" s="383" t="str">
        <f>IF($I172&gt;7,(IF($I172&lt;12,"X",""))," ")</f>
        <v> </v>
      </c>
      <c r="N172" s="462" t="s">
        <v>102</v>
      </c>
      <c r="O172" s="206" t="s">
        <v>3</v>
      </c>
      <c r="P172" s="162"/>
      <c r="Q172" s="162" t="s">
        <v>3</v>
      </c>
      <c r="R172" s="162"/>
      <c r="S172" s="162"/>
      <c r="T172" s="162" t="s">
        <v>3</v>
      </c>
      <c r="U172" s="324" t="s">
        <v>3</v>
      </c>
      <c r="V172" s="274">
        <v>1</v>
      </c>
      <c r="W172" s="272">
        <v>2</v>
      </c>
      <c r="X172" s="272">
        <v>1</v>
      </c>
      <c r="Y172" s="275">
        <f>SUM(V172:X172)</f>
        <v>4</v>
      </c>
      <c r="Z172" s="274"/>
      <c r="AA172" s="272" t="s">
        <v>3</v>
      </c>
      <c r="AB172" s="272"/>
      <c r="AC172" s="275"/>
    </row>
    <row r="173" spans="2:29" ht="60" customHeight="1" thickBot="1">
      <c r="B173" s="413" t="s">
        <v>277</v>
      </c>
      <c r="C173" s="371" t="s">
        <v>3</v>
      </c>
      <c r="D173" s="357"/>
      <c r="E173" s="412"/>
      <c r="F173" s="371">
        <v>1</v>
      </c>
      <c r="G173" s="357">
        <v>4</v>
      </c>
      <c r="H173" s="357">
        <v>1</v>
      </c>
      <c r="I173" s="411">
        <f>H173+G173+F173</f>
        <v>6</v>
      </c>
      <c r="J173" s="371">
        <f>IF($I173&gt;0,(IF($I173&lt;4,"X",""))," ")</f>
      </c>
      <c r="K173" s="370">
        <f>IF($I173&gt;3,(IF($I173&lt;6,"X",""))," ")</f>
      </c>
      <c r="L173" s="370" t="str">
        <f>IF($I173&gt;5,(IF($I173&lt;8,"X",""))," ")</f>
        <v>X</v>
      </c>
      <c r="M173" s="369" t="str">
        <f>IF($I173&gt;7,(IF($I173&lt;12,"X",""))," ")</f>
        <v> </v>
      </c>
      <c r="N173" s="469" t="s">
        <v>452</v>
      </c>
      <c r="O173" s="207" t="s">
        <v>3</v>
      </c>
      <c r="P173" s="165"/>
      <c r="Q173" s="165"/>
      <c r="R173" s="165"/>
      <c r="S173" s="165" t="s">
        <v>3</v>
      </c>
      <c r="T173" s="165" t="s">
        <v>3</v>
      </c>
      <c r="U173" s="284"/>
      <c r="V173" s="237">
        <v>1</v>
      </c>
      <c r="W173" s="235">
        <v>2</v>
      </c>
      <c r="X173" s="235">
        <v>1</v>
      </c>
      <c r="Y173" s="236">
        <f>SUM(V173:X173)</f>
        <v>4</v>
      </c>
      <c r="Z173" s="237"/>
      <c r="AA173" s="235" t="s">
        <v>3</v>
      </c>
      <c r="AB173" s="235"/>
      <c r="AC173" s="236"/>
    </row>
    <row r="174" spans="2:29" ht="21.75" customHeight="1" thickBot="1">
      <c r="B174" s="108"/>
      <c r="C174" s="108"/>
      <c r="D174" s="108"/>
      <c r="E174" s="108"/>
      <c r="F174" s="108"/>
      <c r="G174" s="108"/>
      <c r="H174" s="773" t="s">
        <v>22</v>
      </c>
      <c r="I174" s="775"/>
      <c r="J174" s="368"/>
      <c r="K174" s="350"/>
      <c r="L174" s="367" t="s">
        <v>3</v>
      </c>
      <c r="M174" s="352"/>
      <c r="N174" s="348"/>
      <c r="X174" s="773" t="s">
        <v>22</v>
      </c>
      <c r="Y174" s="775"/>
      <c r="Z174" s="368"/>
      <c r="AA174" s="350" t="s">
        <v>3</v>
      </c>
      <c r="AB174" s="367"/>
      <c r="AC174" s="352"/>
    </row>
    <row r="175" spans="2:14" ht="21.75" customHeight="1" thickBot="1">
      <c r="B175" s="108"/>
      <c r="C175" s="108"/>
      <c r="D175" s="108"/>
      <c r="E175" s="108"/>
      <c r="F175" s="108"/>
      <c r="G175" s="108"/>
      <c r="H175" s="110"/>
      <c r="I175" s="110"/>
      <c r="J175" s="105"/>
      <c r="K175" s="105"/>
      <c r="L175" s="105"/>
      <c r="M175" s="105"/>
      <c r="N175" s="348"/>
    </row>
    <row r="176" spans="6:29" ht="26.25" customHeight="1" thickBot="1">
      <c r="F176" s="788" t="s">
        <v>14</v>
      </c>
      <c r="G176" s="789"/>
      <c r="H176" s="789"/>
      <c r="I176" s="790"/>
      <c r="J176" s="788" t="s">
        <v>15</v>
      </c>
      <c r="K176" s="789"/>
      <c r="L176" s="789"/>
      <c r="M176" s="790"/>
      <c r="O176" s="784" t="s">
        <v>168</v>
      </c>
      <c r="P176" s="785"/>
      <c r="Q176" s="785"/>
      <c r="R176" s="785"/>
      <c r="S176" s="785"/>
      <c r="T176" s="785"/>
      <c r="U176" s="785"/>
      <c r="V176" s="741" t="s">
        <v>262</v>
      </c>
      <c r="W176" s="742"/>
      <c r="X176" s="742"/>
      <c r="Y176" s="743"/>
      <c r="Z176" s="741" t="s">
        <v>15</v>
      </c>
      <c r="AA176" s="742"/>
      <c r="AB176" s="742"/>
      <c r="AC176" s="743"/>
    </row>
    <row r="177" spans="2:29" ht="44.25" customHeight="1" thickBot="1">
      <c r="B177" s="111" t="s">
        <v>16</v>
      </c>
      <c r="C177" s="113" t="s">
        <v>13</v>
      </c>
      <c r="D177" s="115" t="s">
        <v>12</v>
      </c>
      <c r="E177" s="114" t="s">
        <v>11</v>
      </c>
      <c r="F177" s="113" t="s">
        <v>20</v>
      </c>
      <c r="G177" s="115" t="s">
        <v>10</v>
      </c>
      <c r="H177" s="112" t="s">
        <v>9</v>
      </c>
      <c r="I177" s="114" t="s">
        <v>19</v>
      </c>
      <c r="J177" s="113" t="s">
        <v>4</v>
      </c>
      <c r="K177" s="115" t="s">
        <v>5</v>
      </c>
      <c r="L177" s="115" t="s">
        <v>6</v>
      </c>
      <c r="M177" s="114" t="s">
        <v>7</v>
      </c>
      <c r="N177" s="111" t="s">
        <v>8</v>
      </c>
      <c r="O177" s="487" t="s">
        <v>205</v>
      </c>
      <c r="P177" s="488" t="s">
        <v>162</v>
      </c>
      <c r="Q177" s="488" t="s">
        <v>343</v>
      </c>
      <c r="R177" s="489" t="s">
        <v>164</v>
      </c>
      <c r="S177" s="489" t="s">
        <v>165</v>
      </c>
      <c r="T177" s="489" t="s">
        <v>166</v>
      </c>
      <c r="U177" s="488" t="s">
        <v>167</v>
      </c>
      <c r="V177" s="5" t="s">
        <v>20</v>
      </c>
      <c r="W177" s="6" t="s">
        <v>10</v>
      </c>
      <c r="X177" s="8" t="s">
        <v>9</v>
      </c>
      <c r="Y177" s="7" t="s">
        <v>19</v>
      </c>
      <c r="Z177" s="5" t="s">
        <v>4</v>
      </c>
      <c r="AA177" s="6" t="s">
        <v>5</v>
      </c>
      <c r="AB177" s="6" t="s">
        <v>6</v>
      </c>
      <c r="AC177" s="7" t="s">
        <v>7</v>
      </c>
    </row>
    <row r="178" spans="2:29" ht="21.75" customHeight="1" thickBot="1">
      <c r="B178" s="779" t="s">
        <v>258</v>
      </c>
      <c r="C178" s="780"/>
      <c r="D178" s="780"/>
      <c r="E178" s="780"/>
      <c r="F178" s="780"/>
      <c r="G178" s="780"/>
      <c r="H178" s="780"/>
      <c r="I178" s="780"/>
      <c r="J178" s="780"/>
      <c r="K178" s="780"/>
      <c r="L178" s="780"/>
      <c r="M178" s="780"/>
      <c r="N178" s="780"/>
      <c r="O178" s="771"/>
      <c r="P178" s="771"/>
      <c r="Q178" s="771"/>
      <c r="R178" s="771"/>
      <c r="S178" s="771"/>
      <c r="T178" s="771"/>
      <c r="U178" s="771"/>
      <c r="V178" s="771"/>
      <c r="W178" s="771"/>
      <c r="X178" s="771"/>
      <c r="Y178" s="771"/>
      <c r="Z178" s="771"/>
      <c r="AA178" s="771"/>
      <c r="AB178" s="771"/>
      <c r="AC178" s="772"/>
    </row>
    <row r="179" spans="2:29" ht="21.75" customHeight="1">
      <c r="B179" s="381" t="s">
        <v>45</v>
      </c>
      <c r="C179" s="385"/>
      <c r="D179" s="387"/>
      <c r="E179" s="388" t="s">
        <v>3</v>
      </c>
      <c r="F179" s="385"/>
      <c r="G179" s="387"/>
      <c r="H179" s="387"/>
      <c r="I179" s="386"/>
      <c r="J179" s="385" t="str">
        <f>IF($I179&gt;0,(IF($I179&lt;4,"X",""))," ")</f>
        <v> </v>
      </c>
      <c r="K179" s="384" t="str">
        <f>IF($I179&gt;3,(IF($I179&lt;6,"X",""))," ")</f>
        <v> </v>
      </c>
      <c r="L179" s="384" t="str">
        <f>IF($I179&gt;5,(IF($I179&lt;8,"X",""))," ")</f>
        <v> </v>
      </c>
      <c r="M179" s="383" t="str">
        <f>IF($I179&gt;7,(IF($I179&lt;12,"X",""))," ")</f>
        <v> </v>
      </c>
      <c r="N179" s="467"/>
      <c r="O179" s="206"/>
      <c r="P179" s="162"/>
      <c r="Q179" s="162"/>
      <c r="R179" s="162"/>
      <c r="S179" s="162"/>
      <c r="T179" s="162"/>
      <c r="U179" s="324"/>
      <c r="V179" s="274"/>
      <c r="W179" s="272"/>
      <c r="X179" s="272"/>
      <c r="Y179" s="275"/>
      <c r="Z179" s="274"/>
      <c r="AA179" s="272"/>
      <c r="AB179" s="272"/>
      <c r="AC179" s="275"/>
    </row>
    <row r="180" spans="1:29" s="404" customFormat="1" ht="74.25" customHeight="1" thickBot="1">
      <c r="A180" s="410"/>
      <c r="B180" s="405" t="s">
        <v>377</v>
      </c>
      <c r="C180" s="408" t="s">
        <v>3</v>
      </c>
      <c r="D180" s="358"/>
      <c r="E180" s="409"/>
      <c r="F180" s="408">
        <v>1</v>
      </c>
      <c r="G180" s="358">
        <v>4</v>
      </c>
      <c r="H180" s="358">
        <v>2</v>
      </c>
      <c r="I180" s="409">
        <f>H180+G180+F180</f>
        <v>7</v>
      </c>
      <c r="J180" s="408">
        <f>IF($I180&gt;0,(IF($I180&lt;4,"X",""))," ")</f>
      </c>
      <c r="K180" s="407">
        <f>IF($I180&gt;3,(IF($I180&lt;6,"X",""))," ")</f>
      </c>
      <c r="L180" s="407" t="str">
        <f>IF($I180&gt;5,(IF($I180&lt;8,"X",""))," ")</f>
        <v>X</v>
      </c>
      <c r="M180" s="406" t="str">
        <f>IF($I180&gt;7,(IF($I180&lt;12,"X",""))," ")</f>
        <v> </v>
      </c>
      <c r="N180" s="470" t="s">
        <v>378</v>
      </c>
      <c r="O180" s="207" t="s">
        <v>3</v>
      </c>
      <c r="P180" s="165"/>
      <c r="Q180" s="165" t="s">
        <v>3</v>
      </c>
      <c r="R180" s="165"/>
      <c r="S180" s="165"/>
      <c r="T180" s="165"/>
      <c r="U180" s="284"/>
      <c r="V180" s="237">
        <v>1</v>
      </c>
      <c r="W180" s="235">
        <v>4</v>
      </c>
      <c r="X180" s="235">
        <v>1</v>
      </c>
      <c r="Y180" s="236">
        <f>SUM(V180:X180)</f>
        <v>6</v>
      </c>
      <c r="Z180" s="237"/>
      <c r="AA180" s="235"/>
      <c r="AB180" s="235" t="s">
        <v>3</v>
      </c>
      <c r="AC180" s="236"/>
    </row>
    <row r="181" spans="1:32" s="102" customFormat="1" ht="21.75" customHeight="1" thickBot="1">
      <c r="A181" s="101"/>
      <c r="B181" s="108"/>
      <c r="C181" s="108"/>
      <c r="D181" s="108"/>
      <c r="E181" s="108"/>
      <c r="F181" s="108"/>
      <c r="G181" s="108"/>
      <c r="H181" s="773" t="s">
        <v>22</v>
      </c>
      <c r="I181" s="775"/>
      <c r="J181" s="368"/>
      <c r="K181" s="350"/>
      <c r="L181" s="367" t="s">
        <v>3</v>
      </c>
      <c r="M181" s="352"/>
      <c r="N181" s="348"/>
      <c r="O181" s="478"/>
      <c r="P181" s="478"/>
      <c r="Q181" s="478"/>
      <c r="R181" s="478"/>
      <c r="S181" s="478"/>
      <c r="T181" s="478"/>
      <c r="U181" s="478"/>
      <c r="V181" s="13"/>
      <c r="W181" s="13"/>
      <c r="X181" s="773" t="s">
        <v>22</v>
      </c>
      <c r="Y181" s="775"/>
      <c r="Z181" s="368"/>
      <c r="AA181" s="350"/>
      <c r="AB181" s="367" t="s">
        <v>3</v>
      </c>
      <c r="AC181" s="352"/>
      <c r="AD181" s="101"/>
      <c r="AE181" s="101"/>
      <c r="AF181" s="101"/>
    </row>
    <row r="182" spans="2:14" ht="21.75" customHeight="1" thickBot="1">
      <c r="B182" s="108"/>
      <c r="C182" s="108"/>
      <c r="D182" s="108"/>
      <c r="E182" s="108"/>
      <c r="F182" s="108"/>
      <c r="G182" s="108"/>
      <c r="H182" s="110"/>
      <c r="I182" s="110"/>
      <c r="J182" s="105"/>
      <c r="K182" s="105"/>
      <c r="L182" s="105"/>
      <c r="M182" s="105"/>
      <c r="N182" s="348"/>
    </row>
    <row r="183" spans="6:29" ht="26.25" customHeight="1" thickBot="1">
      <c r="F183" s="788" t="s">
        <v>14</v>
      </c>
      <c r="G183" s="789"/>
      <c r="H183" s="789"/>
      <c r="I183" s="790"/>
      <c r="J183" s="788" t="s">
        <v>15</v>
      </c>
      <c r="K183" s="789"/>
      <c r="L183" s="789"/>
      <c r="M183" s="790"/>
      <c r="O183" s="784" t="s">
        <v>168</v>
      </c>
      <c r="P183" s="785"/>
      <c r="Q183" s="785"/>
      <c r="R183" s="785"/>
      <c r="S183" s="785"/>
      <c r="T183" s="785"/>
      <c r="U183" s="785"/>
      <c r="V183" s="741" t="s">
        <v>262</v>
      </c>
      <c r="W183" s="742"/>
      <c r="X183" s="742"/>
      <c r="Y183" s="743"/>
      <c r="Z183" s="741" t="s">
        <v>15</v>
      </c>
      <c r="AA183" s="742"/>
      <c r="AB183" s="742"/>
      <c r="AC183" s="743"/>
    </row>
    <row r="184" spans="2:29" ht="44.25" customHeight="1" thickBot="1">
      <c r="B184" s="111" t="s">
        <v>16</v>
      </c>
      <c r="C184" s="113" t="s">
        <v>13</v>
      </c>
      <c r="D184" s="115" t="s">
        <v>12</v>
      </c>
      <c r="E184" s="114" t="s">
        <v>11</v>
      </c>
      <c r="F184" s="113" t="s">
        <v>20</v>
      </c>
      <c r="G184" s="115" t="s">
        <v>10</v>
      </c>
      <c r="H184" s="112" t="s">
        <v>9</v>
      </c>
      <c r="I184" s="114" t="s">
        <v>19</v>
      </c>
      <c r="J184" s="113" t="s">
        <v>4</v>
      </c>
      <c r="K184" s="115" t="s">
        <v>5</v>
      </c>
      <c r="L184" s="115" t="s">
        <v>6</v>
      </c>
      <c r="M184" s="114" t="s">
        <v>7</v>
      </c>
      <c r="N184" s="111" t="s">
        <v>8</v>
      </c>
      <c r="O184" s="487" t="s">
        <v>205</v>
      </c>
      <c r="P184" s="488" t="s">
        <v>162</v>
      </c>
      <c r="Q184" s="488" t="s">
        <v>343</v>
      </c>
      <c r="R184" s="489" t="s">
        <v>164</v>
      </c>
      <c r="S184" s="489" t="s">
        <v>165</v>
      </c>
      <c r="T184" s="489" t="s">
        <v>166</v>
      </c>
      <c r="U184" s="488" t="s">
        <v>167</v>
      </c>
      <c r="V184" s="5" t="s">
        <v>20</v>
      </c>
      <c r="W184" s="6" t="s">
        <v>10</v>
      </c>
      <c r="X184" s="8" t="s">
        <v>9</v>
      </c>
      <c r="Y184" s="7" t="s">
        <v>19</v>
      </c>
      <c r="Z184" s="5" t="s">
        <v>4</v>
      </c>
      <c r="AA184" s="6" t="s">
        <v>5</v>
      </c>
      <c r="AB184" s="6" t="s">
        <v>6</v>
      </c>
      <c r="AC184" s="7" t="s">
        <v>7</v>
      </c>
    </row>
    <row r="185" spans="2:29" ht="21.75" customHeight="1" thickBot="1">
      <c r="B185" s="779" t="s">
        <v>291</v>
      </c>
      <c r="C185" s="780"/>
      <c r="D185" s="780"/>
      <c r="E185" s="780"/>
      <c r="F185" s="780"/>
      <c r="G185" s="780"/>
      <c r="H185" s="780"/>
      <c r="I185" s="780"/>
      <c r="J185" s="780"/>
      <c r="K185" s="780"/>
      <c r="L185" s="780"/>
      <c r="M185" s="780"/>
      <c r="N185" s="780"/>
      <c r="O185" s="771"/>
      <c r="P185" s="771"/>
      <c r="Q185" s="771"/>
      <c r="R185" s="771"/>
      <c r="S185" s="771"/>
      <c r="T185" s="771"/>
      <c r="U185" s="771"/>
      <c r="V185" s="771"/>
      <c r="W185" s="771"/>
      <c r="X185" s="771"/>
      <c r="Y185" s="771"/>
      <c r="Z185" s="771"/>
      <c r="AA185" s="771"/>
      <c r="AB185" s="771"/>
      <c r="AC185" s="772"/>
    </row>
    <row r="186" spans="2:29" ht="70.5" customHeight="1">
      <c r="B186" s="403" t="s">
        <v>47</v>
      </c>
      <c r="C186" s="385" t="s">
        <v>3</v>
      </c>
      <c r="D186" s="387"/>
      <c r="E186" s="388"/>
      <c r="F186" s="385">
        <v>2</v>
      </c>
      <c r="G186" s="387">
        <v>2</v>
      </c>
      <c r="H186" s="387">
        <v>1</v>
      </c>
      <c r="I186" s="386">
        <f aca="true" t="shared" si="43" ref="I186:I191">H186+G186+F186</f>
        <v>5</v>
      </c>
      <c r="J186" s="385">
        <f>IF($I186&gt;0,(IF($I186&lt;4,"X",""))," ")</f>
      </c>
      <c r="K186" s="384" t="str">
        <f aca="true" t="shared" si="44" ref="K186:K191">IF($I186&gt;3,(IF($I186&lt;6,"X",""))," ")</f>
        <v>X</v>
      </c>
      <c r="L186" s="384" t="str">
        <f aca="true" t="shared" si="45" ref="L186:L191">IF($I186&gt;5,(IF($I186&lt;8,"X",""))," ")</f>
        <v> </v>
      </c>
      <c r="M186" s="383" t="str">
        <f aca="true" t="shared" si="46" ref="M186:M191">IF($I186&gt;7,(IF($I186&lt;12,"X",""))," ")</f>
        <v> </v>
      </c>
      <c r="N186" s="462" t="s">
        <v>379</v>
      </c>
      <c r="O186" s="206" t="s">
        <v>3</v>
      </c>
      <c r="P186" s="162"/>
      <c r="Q186" s="162" t="s">
        <v>3</v>
      </c>
      <c r="R186" s="162"/>
      <c r="S186" s="162"/>
      <c r="T186" s="162" t="s">
        <v>3</v>
      </c>
      <c r="U186" s="324"/>
      <c r="V186" s="274">
        <v>1</v>
      </c>
      <c r="W186" s="272">
        <v>2</v>
      </c>
      <c r="X186" s="272">
        <v>1</v>
      </c>
      <c r="Y186" s="275">
        <f aca="true" t="shared" si="47" ref="Y186:Y191">SUM(V186:X186)</f>
        <v>4</v>
      </c>
      <c r="Z186" s="274"/>
      <c r="AA186" s="272" t="s">
        <v>3</v>
      </c>
      <c r="AB186" s="272"/>
      <c r="AC186" s="275"/>
    </row>
    <row r="187" spans="2:29" ht="67.5" customHeight="1">
      <c r="B187" s="402" t="s">
        <v>327</v>
      </c>
      <c r="C187" s="336" t="s">
        <v>3</v>
      </c>
      <c r="D187" s="327"/>
      <c r="E187" s="395"/>
      <c r="F187" s="336">
        <v>1</v>
      </c>
      <c r="G187" s="327">
        <v>4</v>
      </c>
      <c r="H187" s="327">
        <v>1</v>
      </c>
      <c r="I187" s="339">
        <f t="shared" si="43"/>
        <v>6</v>
      </c>
      <c r="J187" s="385">
        <f>IF($I187&gt;0,(IF($I187&lt;4,"X",""))," ")</f>
      </c>
      <c r="K187" s="384">
        <f t="shared" si="44"/>
      </c>
      <c r="L187" s="384" t="str">
        <f t="shared" si="45"/>
        <v>X</v>
      </c>
      <c r="M187" s="383" t="str">
        <f t="shared" si="46"/>
        <v> </v>
      </c>
      <c r="N187" s="365" t="s">
        <v>453</v>
      </c>
      <c r="O187" s="250" t="s">
        <v>3</v>
      </c>
      <c r="P187" s="205"/>
      <c r="Q187" s="205" t="s">
        <v>3</v>
      </c>
      <c r="R187" s="205"/>
      <c r="S187" s="205"/>
      <c r="T187" s="205" t="s">
        <v>3</v>
      </c>
      <c r="U187" s="249"/>
      <c r="V187" s="233">
        <v>1</v>
      </c>
      <c r="W187" s="231">
        <v>1</v>
      </c>
      <c r="X187" s="231">
        <v>1</v>
      </c>
      <c r="Y187" s="232">
        <f t="shared" si="47"/>
        <v>3</v>
      </c>
      <c r="Z187" s="233" t="s">
        <v>3</v>
      </c>
      <c r="AA187" s="231"/>
      <c r="AB187" s="231"/>
      <c r="AC187" s="232"/>
    </row>
    <row r="188" spans="2:29" ht="50.25" customHeight="1">
      <c r="B188" s="402" t="s">
        <v>326</v>
      </c>
      <c r="C188" s="336" t="s">
        <v>3</v>
      </c>
      <c r="D188" s="327"/>
      <c r="E188" s="395"/>
      <c r="F188" s="336">
        <v>1</v>
      </c>
      <c r="G188" s="327">
        <v>2</v>
      </c>
      <c r="H188" s="327">
        <v>2</v>
      </c>
      <c r="I188" s="339">
        <f t="shared" si="43"/>
        <v>5</v>
      </c>
      <c r="J188" s="385"/>
      <c r="K188" s="384" t="str">
        <f t="shared" si="44"/>
        <v>X</v>
      </c>
      <c r="L188" s="384" t="str">
        <f t="shared" si="45"/>
        <v> </v>
      </c>
      <c r="M188" s="383" t="str">
        <f t="shared" si="46"/>
        <v> </v>
      </c>
      <c r="N188" s="365" t="s">
        <v>454</v>
      </c>
      <c r="O188" s="250" t="s">
        <v>3</v>
      </c>
      <c r="P188" s="205"/>
      <c r="Q188" s="205" t="s">
        <v>3</v>
      </c>
      <c r="R188" s="205"/>
      <c r="S188" s="205"/>
      <c r="T188" s="205" t="s">
        <v>3</v>
      </c>
      <c r="U188" s="249"/>
      <c r="V188" s="233">
        <v>1</v>
      </c>
      <c r="W188" s="231">
        <v>2</v>
      </c>
      <c r="X188" s="231">
        <v>1</v>
      </c>
      <c r="Y188" s="232">
        <f t="shared" si="47"/>
        <v>4</v>
      </c>
      <c r="Z188" s="233"/>
      <c r="AA188" s="231" t="s">
        <v>3</v>
      </c>
      <c r="AB188" s="231"/>
      <c r="AC188" s="232"/>
    </row>
    <row r="189" spans="2:29" ht="50.25" customHeight="1">
      <c r="B189" s="402" t="s">
        <v>325</v>
      </c>
      <c r="C189" s="336" t="s">
        <v>3</v>
      </c>
      <c r="D189" s="327"/>
      <c r="E189" s="395"/>
      <c r="F189" s="336">
        <v>1</v>
      </c>
      <c r="G189" s="327">
        <v>2</v>
      </c>
      <c r="H189" s="327">
        <v>2</v>
      </c>
      <c r="I189" s="339">
        <f t="shared" si="43"/>
        <v>5</v>
      </c>
      <c r="J189" s="385"/>
      <c r="K189" s="384" t="str">
        <f t="shared" si="44"/>
        <v>X</v>
      </c>
      <c r="L189" s="384" t="str">
        <f t="shared" si="45"/>
        <v> </v>
      </c>
      <c r="M189" s="383" t="str">
        <f t="shared" si="46"/>
        <v> </v>
      </c>
      <c r="N189" s="466" t="s">
        <v>380</v>
      </c>
      <c r="O189" s="250" t="s">
        <v>3</v>
      </c>
      <c r="P189" s="205"/>
      <c r="Q189" s="205" t="s">
        <v>3</v>
      </c>
      <c r="R189" s="205"/>
      <c r="S189" s="205"/>
      <c r="T189" s="205" t="s">
        <v>3</v>
      </c>
      <c r="U189" s="249"/>
      <c r="V189" s="233">
        <v>1</v>
      </c>
      <c r="W189" s="231">
        <v>2</v>
      </c>
      <c r="X189" s="231">
        <v>1</v>
      </c>
      <c r="Y189" s="232">
        <f t="shared" si="47"/>
        <v>4</v>
      </c>
      <c r="Z189" s="233"/>
      <c r="AA189" s="231" t="s">
        <v>3</v>
      </c>
      <c r="AB189" s="231"/>
      <c r="AC189" s="232"/>
    </row>
    <row r="190" spans="2:29" ht="50.25" customHeight="1">
      <c r="B190" s="402" t="s">
        <v>324</v>
      </c>
      <c r="C190" s="336" t="s">
        <v>3</v>
      </c>
      <c r="D190" s="327"/>
      <c r="E190" s="395"/>
      <c r="F190" s="336">
        <v>1</v>
      </c>
      <c r="G190" s="327">
        <v>2</v>
      </c>
      <c r="H190" s="327">
        <v>2</v>
      </c>
      <c r="I190" s="339">
        <f t="shared" si="43"/>
        <v>5</v>
      </c>
      <c r="J190" s="385"/>
      <c r="K190" s="384" t="str">
        <f t="shared" si="44"/>
        <v>X</v>
      </c>
      <c r="L190" s="384" t="str">
        <f t="shared" si="45"/>
        <v> </v>
      </c>
      <c r="M190" s="383" t="str">
        <f t="shared" si="46"/>
        <v> </v>
      </c>
      <c r="N190" s="365" t="s">
        <v>455</v>
      </c>
      <c r="O190" s="250" t="s">
        <v>3</v>
      </c>
      <c r="P190" s="205"/>
      <c r="Q190" s="205" t="s">
        <v>3</v>
      </c>
      <c r="R190" s="205"/>
      <c r="S190" s="205"/>
      <c r="T190" s="205" t="s">
        <v>3</v>
      </c>
      <c r="U190" s="249"/>
      <c r="V190" s="233">
        <v>1</v>
      </c>
      <c r="W190" s="231">
        <v>2</v>
      </c>
      <c r="X190" s="231">
        <v>1</v>
      </c>
      <c r="Y190" s="232">
        <f t="shared" si="47"/>
        <v>4</v>
      </c>
      <c r="Z190" s="233"/>
      <c r="AA190" s="231" t="s">
        <v>3</v>
      </c>
      <c r="AB190" s="231"/>
      <c r="AC190" s="232"/>
    </row>
    <row r="191" spans="2:29" ht="50.25" customHeight="1" thickBot="1">
      <c r="B191" s="390" t="s">
        <v>323</v>
      </c>
      <c r="C191" s="337" t="s">
        <v>3</v>
      </c>
      <c r="D191" s="331"/>
      <c r="E191" s="340"/>
      <c r="F191" s="337">
        <v>1</v>
      </c>
      <c r="G191" s="331">
        <v>2</v>
      </c>
      <c r="H191" s="331">
        <v>1</v>
      </c>
      <c r="I191" s="340">
        <f t="shared" si="43"/>
        <v>4</v>
      </c>
      <c r="J191" s="371">
        <f>IF($I191&gt;0,(IF($I191&lt;4,"X",""))," ")</f>
      </c>
      <c r="K191" s="370" t="str">
        <f t="shared" si="44"/>
        <v>X</v>
      </c>
      <c r="L191" s="370" t="str">
        <f t="shared" si="45"/>
        <v> </v>
      </c>
      <c r="M191" s="369" t="str">
        <f t="shared" si="46"/>
        <v> </v>
      </c>
      <c r="N191" s="473" t="s">
        <v>381</v>
      </c>
      <c r="O191" s="207" t="s">
        <v>3</v>
      </c>
      <c r="P191" s="165"/>
      <c r="Q191" s="165" t="s">
        <v>3</v>
      </c>
      <c r="R191" s="165"/>
      <c r="S191" s="165"/>
      <c r="T191" s="165"/>
      <c r="U191" s="284"/>
      <c r="V191" s="237">
        <v>1</v>
      </c>
      <c r="W191" s="235">
        <v>1</v>
      </c>
      <c r="X191" s="235">
        <v>1</v>
      </c>
      <c r="Y191" s="236">
        <f t="shared" si="47"/>
        <v>3</v>
      </c>
      <c r="Z191" s="237" t="s">
        <v>3</v>
      </c>
      <c r="AA191" s="235"/>
      <c r="AB191" s="235"/>
      <c r="AC191" s="236"/>
    </row>
    <row r="192" spans="2:29" ht="21.75" customHeight="1" thickBot="1">
      <c r="B192" s="108"/>
      <c r="C192" s="108"/>
      <c r="D192" s="108"/>
      <c r="E192" s="108"/>
      <c r="F192" s="108"/>
      <c r="G192" s="108"/>
      <c r="H192" s="773" t="s">
        <v>22</v>
      </c>
      <c r="I192" s="775"/>
      <c r="J192" s="368"/>
      <c r="K192" s="350"/>
      <c r="L192" s="367" t="s">
        <v>3</v>
      </c>
      <c r="M192" s="352"/>
      <c r="N192" s="348"/>
      <c r="X192" s="773" t="s">
        <v>22</v>
      </c>
      <c r="Y192" s="775"/>
      <c r="Z192" s="368"/>
      <c r="AA192" s="350" t="s">
        <v>3</v>
      </c>
      <c r="AB192" s="367"/>
      <c r="AC192" s="352"/>
    </row>
    <row r="193" spans="2:14" ht="21.75" customHeight="1" thickBot="1">
      <c r="B193" s="108"/>
      <c r="C193" s="108"/>
      <c r="D193" s="108"/>
      <c r="E193" s="108"/>
      <c r="F193" s="108"/>
      <c r="G193" s="108"/>
      <c r="H193" s="110"/>
      <c r="I193" s="110"/>
      <c r="J193" s="105"/>
      <c r="K193" s="105"/>
      <c r="L193" s="105"/>
      <c r="M193" s="105"/>
      <c r="N193" s="348"/>
    </row>
    <row r="194" spans="6:29" ht="26.25" customHeight="1" thickBot="1">
      <c r="F194" s="788" t="s">
        <v>14</v>
      </c>
      <c r="G194" s="789"/>
      <c r="H194" s="789"/>
      <c r="I194" s="790"/>
      <c r="J194" s="788" t="s">
        <v>15</v>
      </c>
      <c r="K194" s="789"/>
      <c r="L194" s="789"/>
      <c r="M194" s="790"/>
      <c r="O194" s="784" t="s">
        <v>168</v>
      </c>
      <c r="P194" s="785"/>
      <c r="Q194" s="785"/>
      <c r="R194" s="785"/>
      <c r="S194" s="785"/>
      <c r="T194" s="785"/>
      <c r="U194" s="785"/>
      <c r="V194" s="741" t="s">
        <v>262</v>
      </c>
      <c r="W194" s="742"/>
      <c r="X194" s="742"/>
      <c r="Y194" s="743"/>
      <c r="Z194" s="741" t="s">
        <v>15</v>
      </c>
      <c r="AA194" s="742"/>
      <c r="AB194" s="742"/>
      <c r="AC194" s="743"/>
    </row>
    <row r="195" spans="2:29" ht="44.25" customHeight="1" thickBot="1">
      <c r="B195" s="111" t="s">
        <v>16</v>
      </c>
      <c r="C195" s="113" t="s">
        <v>13</v>
      </c>
      <c r="D195" s="115" t="s">
        <v>12</v>
      </c>
      <c r="E195" s="114" t="s">
        <v>11</v>
      </c>
      <c r="F195" s="113" t="s">
        <v>20</v>
      </c>
      <c r="G195" s="115" t="s">
        <v>10</v>
      </c>
      <c r="H195" s="112" t="s">
        <v>9</v>
      </c>
      <c r="I195" s="114" t="s">
        <v>19</v>
      </c>
      <c r="J195" s="113" t="s">
        <v>4</v>
      </c>
      <c r="K195" s="115" t="s">
        <v>5</v>
      </c>
      <c r="L195" s="115" t="s">
        <v>6</v>
      </c>
      <c r="M195" s="114" t="s">
        <v>7</v>
      </c>
      <c r="N195" s="111" t="s">
        <v>8</v>
      </c>
      <c r="O195" s="487" t="s">
        <v>205</v>
      </c>
      <c r="P195" s="488" t="s">
        <v>162</v>
      </c>
      <c r="Q195" s="488" t="s">
        <v>343</v>
      </c>
      <c r="R195" s="489" t="s">
        <v>164</v>
      </c>
      <c r="S195" s="489" t="s">
        <v>165</v>
      </c>
      <c r="T195" s="489" t="s">
        <v>166</v>
      </c>
      <c r="U195" s="488" t="s">
        <v>167</v>
      </c>
      <c r="V195" s="5" t="s">
        <v>20</v>
      </c>
      <c r="W195" s="6" t="s">
        <v>10</v>
      </c>
      <c r="X195" s="8" t="s">
        <v>9</v>
      </c>
      <c r="Y195" s="7" t="s">
        <v>19</v>
      </c>
      <c r="Z195" s="5" t="s">
        <v>4</v>
      </c>
      <c r="AA195" s="6" t="s">
        <v>5</v>
      </c>
      <c r="AB195" s="6" t="s">
        <v>6</v>
      </c>
      <c r="AC195" s="7" t="s">
        <v>7</v>
      </c>
    </row>
    <row r="196" spans="2:29" ht="21.75" customHeight="1" thickBot="1">
      <c r="B196" s="779" t="s">
        <v>94</v>
      </c>
      <c r="C196" s="780"/>
      <c r="D196" s="780"/>
      <c r="E196" s="780"/>
      <c r="F196" s="780"/>
      <c r="G196" s="780"/>
      <c r="H196" s="780"/>
      <c r="I196" s="780"/>
      <c r="J196" s="780"/>
      <c r="K196" s="780"/>
      <c r="L196" s="780"/>
      <c r="M196" s="780"/>
      <c r="N196" s="780"/>
      <c r="O196" s="771"/>
      <c r="P196" s="771"/>
      <c r="Q196" s="771"/>
      <c r="R196" s="771"/>
      <c r="S196" s="771"/>
      <c r="T196" s="771"/>
      <c r="U196" s="771"/>
      <c r="V196" s="771"/>
      <c r="W196" s="771"/>
      <c r="X196" s="771"/>
      <c r="Y196" s="771"/>
      <c r="Z196" s="771"/>
      <c r="AA196" s="771"/>
      <c r="AB196" s="771"/>
      <c r="AC196" s="772"/>
    </row>
    <row r="197" spans="2:29" ht="57.75" customHeight="1">
      <c r="B197" s="401" t="s">
        <v>95</v>
      </c>
      <c r="C197" s="385" t="s">
        <v>3</v>
      </c>
      <c r="D197" s="387"/>
      <c r="E197" s="388"/>
      <c r="F197" s="385">
        <v>1</v>
      </c>
      <c r="G197" s="387">
        <v>2</v>
      </c>
      <c r="H197" s="387">
        <v>1</v>
      </c>
      <c r="I197" s="386">
        <f>H197+G197+F197</f>
        <v>4</v>
      </c>
      <c r="J197" s="385">
        <f>IF($I197&gt;0,(IF($I197&lt;4,"X",""))," ")</f>
      </c>
      <c r="K197" s="384" t="str">
        <f>IF($I197&gt;3,(IF($I197&lt;6,"X",""))," ")</f>
        <v>X</v>
      </c>
      <c r="L197" s="384" t="str">
        <f>IF($I197&gt;5,(IF($I197&lt;8,"X",""))," ")</f>
        <v> </v>
      </c>
      <c r="M197" s="383" t="str">
        <f>IF($I197&gt;7,(IF($I197&lt;12,"X",""))," ")</f>
        <v> </v>
      </c>
      <c r="N197" s="462" t="s">
        <v>382</v>
      </c>
      <c r="O197" s="206" t="s">
        <v>3</v>
      </c>
      <c r="P197" s="162"/>
      <c r="Q197" s="162" t="s">
        <v>3</v>
      </c>
      <c r="R197" s="162" t="s">
        <v>3</v>
      </c>
      <c r="S197" s="162"/>
      <c r="T197" s="162" t="s">
        <v>3</v>
      </c>
      <c r="U197" s="324"/>
      <c r="V197" s="274">
        <v>1</v>
      </c>
      <c r="W197" s="272">
        <v>1</v>
      </c>
      <c r="X197" s="272">
        <v>1</v>
      </c>
      <c r="Y197" s="275">
        <f>SUM(V197:X197)</f>
        <v>3</v>
      </c>
      <c r="Z197" s="274" t="s">
        <v>3</v>
      </c>
      <c r="AA197" s="272"/>
      <c r="AB197" s="272"/>
      <c r="AC197" s="275"/>
    </row>
    <row r="198" spans="2:29" ht="57.75" customHeight="1">
      <c r="B198" s="516" t="s">
        <v>529</v>
      </c>
      <c r="C198" s="441" t="s">
        <v>3</v>
      </c>
      <c r="D198" s="443"/>
      <c r="E198" s="517"/>
      <c r="F198" s="441">
        <v>2</v>
      </c>
      <c r="G198" s="443">
        <v>2</v>
      </c>
      <c r="H198" s="443">
        <v>1</v>
      </c>
      <c r="I198" s="442">
        <f>SUM(F198:H198)</f>
        <v>5</v>
      </c>
      <c r="J198" s="385">
        <f>IF($I198&gt;0,(IF($I198&lt;4,"X",""))," ")</f>
      </c>
      <c r="K198" s="384" t="str">
        <f>IF($I198&gt;3,(IF($I198&lt;6,"X",""))," ")</f>
        <v>X</v>
      </c>
      <c r="L198" s="384" t="str">
        <f>IF($I198&gt;5,(IF($I198&lt;8,"X",""))," ")</f>
        <v> </v>
      </c>
      <c r="M198" s="383" t="str">
        <f>IF($I198&gt;7,(IF($I198&lt;12,"X",""))," ")</f>
        <v> </v>
      </c>
      <c r="N198" s="348" t="s">
        <v>526</v>
      </c>
      <c r="O198" s="518" t="s">
        <v>3</v>
      </c>
      <c r="P198" s="519"/>
      <c r="Q198" s="519" t="s">
        <v>3</v>
      </c>
      <c r="R198" s="519"/>
      <c r="S198" s="519"/>
      <c r="T198" s="519" t="s">
        <v>3</v>
      </c>
      <c r="U198" s="520"/>
      <c r="V198" s="268">
        <v>2</v>
      </c>
      <c r="W198" s="266">
        <v>2</v>
      </c>
      <c r="X198" s="266">
        <v>1</v>
      </c>
      <c r="Y198" s="267">
        <f>SUM(V198:X198)</f>
        <v>5</v>
      </c>
      <c r="Z198" s="268"/>
      <c r="AA198" s="266" t="s">
        <v>3</v>
      </c>
      <c r="AB198" s="266"/>
      <c r="AC198" s="267"/>
    </row>
    <row r="199" spans="2:29" s="374" customFormat="1" ht="102.75" customHeight="1" thickBot="1">
      <c r="B199" s="400" t="s">
        <v>48</v>
      </c>
      <c r="C199" s="363" t="s">
        <v>3</v>
      </c>
      <c r="D199" s="356"/>
      <c r="E199" s="399"/>
      <c r="F199" s="363">
        <v>2</v>
      </c>
      <c r="G199" s="356">
        <v>6</v>
      </c>
      <c r="H199" s="356">
        <v>1</v>
      </c>
      <c r="I199" s="398">
        <f>H199+G199+F199</f>
        <v>9</v>
      </c>
      <c r="J199" s="363">
        <f>IF($I199&gt;0,(IF($I199&lt;4,"X",""))," ")</f>
      </c>
      <c r="K199" s="397">
        <f>IF($I199&gt;3,(IF($I199&lt;6,"X",""))," ")</f>
      </c>
      <c r="L199" s="397">
        <f>IF($I199&gt;5,(IF($I199&lt;8,"X",""))," ")</f>
      </c>
      <c r="M199" s="396" t="str">
        <f>IF($I199&gt;7,(IF($I199&lt;12,"X",""))," ")</f>
        <v>X</v>
      </c>
      <c r="N199" s="471" t="s">
        <v>523</v>
      </c>
      <c r="O199" s="207" t="s">
        <v>3</v>
      </c>
      <c r="P199" s="165" t="s">
        <v>3</v>
      </c>
      <c r="Q199" s="165" t="s">
        <v>3</v>
      </c>
      <c r="R199" s="165"/>
      <c r="S199" s="165" t="s">
        <v>3</v>
      </c>
      <c r="T199" s="165"/>
      <c r="U199" s="284"/>
      <c r="V199" s="237">
        <v>2</v>
      </c>
      <c r="W199" s="235">
        <v>2</v>
      </c>
      <c r="X199" s="235">
        <v>1</v>
      </c>
      <c r="Y199" s="236">
        <f>SUM(V199:X199)</f>
        <v>5</v>
      </c>
      <c r="Z199" s="237"/>
      <c r="AA199" s="235" t="s">
        <v>3</v>
      </c>
      <c r="AB199" s="235"/>
      <c r="AC199" s="236"/>
    </row>
    <row r="200" spans="2:29" ht="21.75" customHeight="1" thickBot="1">
      <c r="B200" s="108"/>
      <c r="C200" s="108"/>
      <c r="D200" s="108"/>
      <c r="E200" s="108"/>
      <c r="F200" s="108"/>
      <c r="G200" s="108"/>
      <c r="H200" s="773" t="s">
        <v>22</v>
      </c>
      <c r="I200" s="775"/>
      <c r="J200" s="368"/>
      <c r="K200" s="350"/>
      <c r="L200" s="367"/>
      <c r="M200" s="352" t="s">
        <v>3</v>
      </c>
      <c r="N200" s="348"/>
      <c r="X200" s="773" t="s">
        <v>22</v>
      </c>
      <c r="Y200" s="775"/>
      <c r="Z200" s="368"/>
      <c r="AA200" s="350" t="s">
        <v>3</v>
      </c>
      <c r="AB200" s="367"/>
      <c r="AC200" s="352"/>
    </row>
    <row r="201" spans="2:14" ht="21.75" customHeight="1" thickBot="1">
      <c r="B201" s="108"/>
      <c r="C201" s="108"/>
      <c r="D201" s="108"/>
      <c r="E201" s="108"/>
      <c r="F201" s="108"/>
      <c r="G201" s="108"/>
      <c r="H201" s="110"/>
      <c r="I201" s="110"/>
      <c r="J201" s="105"/>
      <c r="K201" s="105"/>
      <c r="L201" s="105"/>
      <c r="M201" s="105"/>
      <c r="N201" s="348"/>
    </row>
    <row r="202" spans="6:29" ht="26.25" customHeight="1" thickBot="1">
      <c r="F202" s="788" t="s">
        <v>14</v>
      </c>
      <c r="G202" s="789"/>
      <c r="H202" s="789"/>
      <c r="I202" s="790"/>
      <c r="J202" s="788" t="s">
        <v>15</v>
      </c>
      <c r="K202" s="789"/>
      <c r="L202" s="789"/>
      <c r="M202" s="790"/>
      <c r="O202" s="784" t="s">
        <v>168</v>
      </c>
      <c r="P202" s="785"/>
      <c r="Q202" s="785"/>
      <c r="R202" s="785"/>
      <c r="S202" s="785"/>
      <c r="T202" s="785"/>
      <c r="U202" s="785"/>
      <c r="V202" s="741" t="s">
        <v>262</v>
      </c>
      <c r="W202" s="742"/>
      <c r="X202" s="742"/>
      <c r="Y202" s="743"/>
      <c r="Z202" s="741" t="s">
        <v>15</v>
      </c>
      <c r="AA202" s="742"/>
      <c r="AB202" s="742"/>
      <c r="AC202" s="743"/>
    </row>
    <row r="203" spans="2:29" ht="44.25" customHeight="1" thickBot="1">
      <c r="B203" s="111" t="s">
        <v>16</v>
      </c>
      <c r="C203" s="113" t="s">
        <v>13</v>
      </c>
      <c r="D203" s="115" t="s">
        <v>12</v>
      </c>
      <c r="E203" s="114" t="s">
        <v>11</v>
      </c>
      <c r="F203" s="113" t="s">
        <v>20</v>
      </c>
      <c r="G203" s="115" t="s">
        <v>10</v>
      </c>
      <c r="H203" s="112" t="s">
        <v>9</v>
      </c>
      <c r="I203" s="114" t="s">
        <v>19</v>
      </c>
      <c r="J203" s="113" t="s">
        <v>4</v>
      </c>
      <c r="K203" s="115" t="s">
        <v>5</v>
      </c>
      <c r="L203" s="115" t="s">
        <v>6</v>
      </c>
      <c r="M203" s="114" t="s">
        <v>7</v>
      </c>
      <c r="N203" s="111" t="s">
        <v>8</v>
      </c>
      <c r="O203" s="487" t="s">
        <v>205</v>
      </c>
      <c r="P203" s="488" t="s">
        <v>162</v>
      </c>
      <c r="Q203" s="488" t="s">
        <v>343</v>
      </c>
      <c r="R203" s="489" t="s">
        <v>164</v>
      </c>
      <c r="S203" s="489" t="s">
        <v>165</v>
      </c>
      <c r="T203" s="489" t="s">
        <v>166</v>
      </c>
      <c r="U203" s="488" t="s">
        <v>167</v>
      </c>
      <c r="V203" s="5" t="s">
        <v>20</v>
      </c>
      <c r="W203" s="6" t="s">
        <v>10</v>
      </c>
      <c r="X203" s="8" t="s">
        <v>9</v>
      </c>
      <c r="Y203" s="7" t="s">
        <v>19</v>
      </c>
      <c r="Z203" s="5" t="s">
        <v>4</v>
      </c>
      <c r="AA203" s="6" t="s">
        <v>5</v>
      </c>
      <c r="AB203" s="6" t="s">
        <v>6</v>
      </c>
      <c r="AC203" s="7" t="s">
        <v>7</v>
      </c>
    </row>
    <row r="204" spans="2:29" ht="21.75" customHeight="1" thickBot="1">
      <c r="B204" s="779" t="s">
        <v>260</v>
      </c>
      <c r="C204" s="780"/>
      <c r="D204" s="780"/>
      <c r="E204" s="780"/>
      <c r="F204" s="780"/>
      <c r="G204" s="780"/>
      <c r="H204" s="780"/>
      <c r="I204" s="780"/>
      <c r="J204" s="780"/>
      <c r="K204" s="780"/>
      <c r="L204" s="780"/>
      <c r="M204" s="780"/>
      <c r="N204" s="780"/>
      <c r="O204" s="771"/>
      <c r="P204" s="771"/>
      <c r="Q204" s="771"/>
      <c r="R204" s="771"/>
      <c r="S204" s="771"/>
      <c r="T204" s="771"/>
      <c r="U204" s="771"/>
      <c r="V204" s="771"/>
      <c r="W204" s="771"/>
      <c r="X204" s="771"/>
      <c r="Y204" s="771"/>
      <c r="Z204" s="771"/>
      <c r="AA204" s="771"/>
      <c r="AB204" s="771"/>
      <c r="AC204" s="772"/>
    </row>
    <row r="205" spans="2:29" ht="100.5" customHeight="1">
      <c r="B205" s="381" t="s">
        <v>97</v>
      </c>
      <c r="C205" s="385" t="s">
        <v>3</v>
      </c>
      <c r="D205" s="387"/>
      <c r="E205" s="388"/>
      <c r="F205" s="385">
        <v>1</v>
      </c>
      <c r="G205" s="387">
        <v>4</v>
      </c>
      <c r="H205" s="387">
        <v>3</v>
      </c>
      <c r="I205" s="386">
        <f aca="true" t="shared" si="48" ref="I205:I210">H205+G205+F205</f>
        <v>8</v>
      </c>
      <c r="J205" s="385">
        <f aca="true" t="shared" si="49" ref="J205:J210">IF($I205&gt;0,(IF($I205&lt;4,"X",""))," ")</f>
      </c>
      <c r="K205" s="384">
        <f aca="true" t="shared" si="50" ref="K205:K210">IF($I205&gt;3,(IF($I205&lt;6,"X",""))," ")</f>
      </c>
      <c r="L205" s="384" t="s">
        <v>3</v>
      </c>
      <c r="M205" s="383"/>
      <c r="N205" s="484" t="s">
        <v>457</v>
      </c>
      <c r="O205" s="206" t="s">
        <v>3</v>
      </c>
      <c r="P205" s="162"/>
      <c r="Q205" s="162" t="s">
        <v>3</v>
      </c>
      <c r="R205" s="162"/>
      <c r="S205" s="162" t="s">
        <v>3</v>
      </c>
      <c r="T205" s="162" t="s">
        <v>3</v>
      </c>
      <c r="U205" s="324" t="s">
        <v>3</v>
      </c>
      <c r="V205" s="274">
        <v>1</v>
      </c>
      <c r="W205" s="272">
        <v>2</v>
      </c>
      <c r="X205" s="272">
        <v>1</v>
      </c>
      <c r="Y205" s="275">
        <f aca="true" t="shared" si="51" ref="Y205:Y210">SUM(V205:X205)</f>
        <v>4</v>
      </c>
      <c r="Z205" s="274"/>
      <c r="AA205" s="272" t="s">
        <v>3</v>
      </c>
      <c r="AB205" s="272"/>
      <c r="AC205" s="275"/>
    </row>
    <row r="206" spans="2:29" ht="61.5" customHeight="1">
      <c r="B206" s="393" t="s">
        <v>525</v>
      </c>
      <c r="C206" s="336" t="s">
        <v>3</v>
      </c>
      <c r="D206" s="327"/>
      <c r="E206" s="395"/>
      <c r="F206" s="336">
        <v>1</v>
      </c>
      <c r="G206" s="327">
        <v>2</v>
      </c>
      <c r="H206" s="327">
        <v>2</v>
      </c>
      <c r="I206" s="386">
        <f t="shared" si="48"/>
        <v>5</v>
      </c>
      <c r="J206" s="385">
        <f t="shared" si="49"/>
      </c>
      <c r="K206" s="384" t="str">
        <f t="shared" si="50"/>
        <v>X</v>
      </c>
      <c r="L206" s="384" t="str">
        <f>IF($I206&gt;5,(IF($I206&lt;8,"X",""))," ")</f>
        <v> </v>
      </c>
      <c r="M206" s="383" t="str">
        <f>IF($I206&gt;7,(IF($I206&lt;12,"X",""))," ")</f>
        <v> </v>
      </c>
      <c r="N206" s="423" t="s">
        <v>458</v>
      </c>
      <c r="O206" s="250" t="s">
        <v>3</v>
      </c>
      <c r="P206" s="205" t="s">
        <v>3</v>
      </c>
      <c r="Q206" s="205" t="s">
        <v>3</v>
      </c>
      <c r="R206" s="205"/>
      <c r="S206" s="205"/>
      <c r="T206" s="205" t="s">
        <v>3</v>
      </c>
      <c r="U206" s="249" t="s">
        <v>3</v>
      </c>
      <c r="V206" s="233">
        <v>1</v>
      </c>
      <c r="W206" s="231">
        <v>1</v>
      </c>
      <c r="X206" s="231">
        <v>1</v>
      </c>
      <c r="Y206" s="232">
        <f t="shared" si="51"/>
        <v>3</v>
      </c>
      <c r="Z206" s="233" t="s">
        <v>3</v>
      </c>
      <c r="AA206" s="231"/>
      <c r="AB206" s="231"/>
      <c r="AC206" s="232"/>
    </row>
    <row r="207" spans="2:29" s="374" customFormat="1" ht="46.5" customHeight="1">
      <c r="B207" s="393" t="s">
        <v>322</v>
      </c>
      <c r="C207" s="362" t="s">
        <v>3</v>
      </c>
      <c r="D207" s="328"/>
      <c r="E207" s="392"/>
      <c r="F207" s="362">
        <v>1</v>
      </c>
      <c r="G207" s="328">
        <v>2</v>
      </c>
      <c r="H207" s="328">
        <v>1</v>
      </c>
      <c r="I207" s="391">
        <f t="shared" si="48"/>
        <v>4</v>
      </c>
      <c r="J207" s="377">
        <f t="shared" si="49"/>
      </c>
      <c r="K207" s="376" t="str">
        <f t="shared" si="50"/>
        <v>X</v>
      </c>
      <c r="L207" s="376" t="str">
        <f>IF($I207&gt;5,(IF($I207&lt;8,"X",""))," ")</f>
        <v> </v>
      </c>
      <c r="M207" s="375" t="str">
        <f>IF($I207&gt;7,(IF($I207&lt;12,"X",""))," ")</f>
        <v> </v>
      </c>
      <c r="N207" s="430" t="s">
        <v>459</v>
      </c>
      <c r="O207" s="250" t="s">
        <v>3</v>
      </c>
      <c r="P207" s="205"/>
      <c r="Q207" s="205" t="s">
        <v>3</v>
      </c>
      <c r="R207" s="205"/>
      <c r="S207" s="205"/>
      <c r="T207" s="205" t="s">
        <v>3</v>
      </c>
      <c r="U207" s="249"/>
      <c r="V207" s="233">
        <v>1</v>
      </c>
      <c r="W207" s="231">
        <v>2</v>
      </c>
      <c r="X207" s="231">
        <v>1</v>
      </c>
      <c r="Y207" s="232">
        <f t="shared" si="51"/>
        <v>4</v>
      </c>
      <c r="Z207" s="233"/>
      <c r="AA207" s="231" t="s">
        <v>3</v>
      </c>
      <c r="AB207" s="231"/>
      <c r="AC207" s="232"/>
    </row>
    <row r="208" spans="2:29" s="374" customFormat="1" ht="79.5" customHeight="1">
      <c r="B208" s="393" t="s">
        <v>383</v>
      </c>
      <c r="C208" s="362" t="s">
        <v>3</v>
      </c>
      <c r="D208" s="328"/>
      <c r="E208" s="392"/>
      <c r="F208" s="362">
        <v>1</v>
      </c>
      <c r="G208" s="328">
        <v>2</v>
      </c>
      <c r="H208" s="328">
        <v>2</v>
      </c>
      <c r="I208" s="391">
        <f t="shared" si="48"/>
        <v>5</v>
      </c>
      <c r="J208" s="377">
        <f t="shared" si="49"/>
      </c>
      <c r="K208" s="376" t="str">
        <f t="shared" si="50"/>
        <v>X</v>
      </c>
      <c r="L208" s="376" t="str">
        <f>IF($I208&gt;5,(IF($I208&lt;8,"X",""))," ")</f>
        <v> </v>
      </c>
      <c r="M208" s="375" t="str">
        <f>IF($I208&gt;7,(IF($I208&lt;12,"X",""))," ")</f>
        <v> </v>
      </c>
      <c r="N208" s="430" t="s">
        <v>460</v>
      </c>
      <c r="O208" s="250" t="s">
        <v>3</v>
      </c>
      <c r="P208" s="205"/>
      <c r="Q208" s="205" t="s">
        <v>3</v>
      </c>
      <c r="R208" s="205"/>
      <c r="S208" s="205"/>
      <c r="T208" s="205" t="s">
        <v>3</v>
      </c>
      <c r="U208" s="249"/>
      <c r="V208" s="233">
        <v>1</v>
      </c>
      <c r="W208" s="231">
        <v>2</v>
      </c>
      <c r="X208" s="231">
        <v>1</v>
      </c>
      <c r="Y208" s="232">
        <f t="shared" si="51"/>
        <v>4</v>
      </c>
      <c r="Z208" s="233"/>
      <c r="AA208" s="231" t="s">
        <v>3</v>
      </c>
      <c r="AB208" s="231"/>
      <c r="AC208" s="232"/>
    </row>
    <row r="209" spans="2:29" s="374" customFormat="1" ht="47.25" customHeight="1">
      <c r="B209" s="393" t="s">
        <v>181</v>
      </c>
      <c r="C209" s="362" t="s">
        <v>3</v>
      </c>
      <c r="D209" s="328"/>
      <c r="E209" s="392"/>
      <c r="F209" s="362">
        <v>2</v>
      </c>
      <c r="G209" s="328">
        <v>2</v>
      </c>
      <c r="H209" s="328">
        <v>1</v>
      </c>
      <c r="I209" s="391">
        <f t="shared" si="48"/>
        <v>5</v>
      </c>
      <c r="J209" s="377">
        <f t="shared" si="49"/>
      </c>
      <c r="K209" s="376" t="str">
        <f t="shared" si="50"/>
        <v>X</v>
      </c>
      <c r="L209" s="376" t="str">
        <f>IF($I209&gt;5,(IF($I209&lt;8,"X",""))," ")</f>
        <v> </v>
      </c>
      <c r="M209" s="375" t="str">
        <f>IF($I209&gt;7,(IF($I209&lt;12,"X",""))," ")</f>
        <v> </v>
      </c>
      <c r="N209" s="430" t="s">
        <v>461</v>
      </c>
      <c r="O209" s="250" t="s">
        <v>3</v>
      </c>
      <c r="P209" s="205"/>
      <c r="Q209" s="205" t="s">
        <v>3</v>
      </c>
      <c r="R209" s="205"/>
      <c r="S209" s="205"/>
      <c r="T209" s="205" t="s">
        <v>3</v>
      </c>
      <c r="U209" s="249"/>
      <c r="V209" s="233">
        <v>1</v>
      </c>
      <c r="W209" s="231">
        <v>1</v>
      </c>
      <c r="X209" s="231">
        <v>1</v>
      </c>
      <c r="Y209" s="232">
        <f t="shared" si="51"/>
        <v>3</v>
      </c>
      <c r="Z209" s="233" t="s">
        <v>3</v>
      </c>
      <c r="AA209" s="231"/>
      <c r="AB209" s="231"/>
      <c r="AC209" s="232"/>
    </row>
    <row r="210" spans="2:29" ht="47.25" customHeight="1" thickBot="1">
      <c r="B210" s="390" t="s">
        <v>175</v>
      </c>
      <c r="C210" s="337" t="s">
        <v>3</v>
      </c>
      <c r="D210" s="331"/>
      <c r="E210" s="340"/>
      <c r="F210" s="337">
        <v>1</v>
      </c>
      <c r="G210" s="331">
        <v>2</v>
      </c>
      <c r="H210" s="331">
        <v>1</v>
      </c>
      <c r="I210" s="340">
        <f t="shared" si="48"/>
        <v>4</v>
      </c>
      <c r="J210" s="371">
        <f t="shared" si="49"/>
      </c>
      <c r="K210" s="370" t="str">
        <f t="shared" si="50"/>
        <v>X</v>
      </c>
      <c r="L210" s="370" t="str">
        <f>IF($I210&gt;5,(IF($I210&lt;8,"X",""))," ")</f>
        <v> </v>
      </c>
      <c r="M210" s="369" t="str">
        <f>IF($I210&gt;7,(IF($I210&lt;12,"X",""))," ")</f>
        <v> </v>
      </c>
      <c r="N210" s="436" t="s">
        <v>461</v>
      </c>
      <c r="O210" s="207" t="s">
        <v>3</v>
      </c>
      <c r="P210" s="165"/>
      <c r="Q210" s="165" t="s">
        <v>350</v>
      </c>
      <c r="R210" s="165"/>
      <c r="S210" s="165"/>
      <c r="T210" s="165" t="s">
        <v>3</v>
      </c>
      <c r="U210" s="284"/>
      <c r="V210" s="237">
        <v>1</v>
      </c>
      <c r="W210" s="235">
        <v>1</v>
      </c>
      <c r="X210" s="235">
        <v>1</v>
      </c>
      <c r="Y210" s="236">
        <f t="shared" si="51"/>
        <v>3</v>
      </c>
      <c r="Z210" s="237" t="s">
        <v>3</v>
      </c>
      <c r="AA210" s="235"/>
      <c r="AB210" s="235"/>
      <c r="AC210" s="236"/>
    </row>
    <row r="211" spans="2:29" ht="21.75" customHeight="1" thickBot="1">
      <c r="B211" s="108"/>
      <c r="C211" s="108"/>
      <c r="D211" s="108"/>
      <c r="E211" s="108"/>
      <c r="F211" s="108"/>
      <c r="G211" s="389"/>
      <c r="H211" s="773" t="s">
        <v>22</v>
      </c>
      <c r="I211" s="775"/>
      <c r="J211" s="368"/>
      <c r="K211" s="350"/>
      <c r="L211" s="367"/>
      <c r="M211" s="352" t="s">
        <v>3</v>
      </c>
      <c r="N211" s="348"/>
      <c r="X211" s="773" t="s">
        <v>22</v>
      </c>
      <c r="Y211" s="775"/>
      <c r="Z211" s="368"/>
      <c r="AA211" s="350" t="s">
        <v>3</v>
      </c>
      <c r="AB211" s="367"/>
      <c r="AC211" s="352"/>
    </row>
    <row r="212" spans="2:14" ht="21.75" customHeight="1" thickBot="1">
      <c r="B212" s="108"/>
      <c r="C212" s="108"/>
      <c r="D212" s="108"/>
      <c r="E212" s="108"/>
      <c r="F212" s="108"/>
      <c r="G212" s="108"/>
      <c r="H212" s="187"/>
      <c r="I212" s="187"/>
      <c r="J212" s="106"/>
      <c r="K212" s="106"/>
      <c r="L212" s="106"/>
      <c r="M212" s="106"/>
      <c r="N212" s="348"/>
    </row>
    <row r="213" spans="6:29" ht="26.25" customHeight="1" thickBot="1">
      <c r="F213" s="788" t="s">
        <v>14</v>
      </c>
      <c r="G213" s="789"/>
      <c r="H213" s="789"/>
      <c r="I213" s="790"/>
      <c r="J213" s="788" t="s">
        <v>15</v>
      </c>
      <c r="K213" s="789"/>
      <c r="L213" s="789"/>
      <c r="M213" s="790"/>
      <c r="O213" s="784" t="s">
        <v>168</v>
      </c>
      <c r="P213" s="785"/>
      <c r="Q213" s="785"/>
      <c r="R213" s="785"/>
      <c r="S213" s="785"/>
      <c r="T213" s="785"/>
      <c r="U213" s="785"/>
      <c r="V213" s="741" t="s">
        <v>262</v>
      </c>
      <c r="W213" s="742"/>
      <c r="X213" s="742"/>
      <c r="Y213" s="743"/>
      <c r="Z213" s="741" t="s">
        <v>15</v>
      </c>
      <c r="AA213" s="742"/>
      <c r="AB213" s="742"/>
      <c r="AC213" s="743"/>
    </row>
    <row r="214" spans="2:29" ht="44.25" customHeight="1" thickBot="1">
      <c r="B214" s="111" t="s">
        <v>16</v>
      </c>
      <c r="C214" s="113" t="s">
        <v>13</v>
      </c>
      <c r="D214" s="115" t="s">
        <v>12</v>
      </c>
      <c r="E214" s="114" t="s">
        <v>11</v>
      </c>
      <c r="F214" s="113" t="s">
        <v>20</v>
      </c>
      <c r="G214" s="115" t="s">
        <v>10</v>
      </c>
      <c r="H214" s="112" t="s">
        <v>9</v>
      </c>
      <c r="I214" s="114" t="s">
        <v>19</v>
      </c>
      <c r="J214" s="113" t="s">
        <v>4</v>
      </c>
      <c r="K214" s="115" t="s">
        <v>5</v>
      </c>
      <c r="L214" s="115" t="s">
        <v>6</v>
      </c>
      <c r="M214" s="114" t="s">
        <v>7</v>
      </c>
      <c r="N214" s="111" t="s">
        <v>8</v>
      </c>
      <c r="O214" s="487" t="s">
        <v>205</v>
      </c>
      <c r="P214" s="488" t="s">
        <v>162</v>
      </c>
      <c r="Q214" s="488" t="s">
        <v>343</v>
      </c>
      <c r="R214" s="489" t="s">
        <v>164</v>
      </c>
      <c r="S214" s="489" t="s">
        <v>165</v>
      </c>
      <c r="T214" s="489" t="s">
        <v>166</v>
      </c>
      <c r="U214" s="488" t="s">
        <v>167</v>
      </c>
      <c r="V214" s="5" t="s">
        <v>20</v>
      </c>
      <c r="W214" s="6" t="s">
        <v>10</v>
      </c>
      <c r="X214" s="8" t="s">
        <v>9</v>
      </c>
      <c r="Y214" s="7" t="s">
        <v>19</v>
      </c>
      <c r="Z214" s="5" t="s">
        <v>4</v>
      </c>
      <c r="AA214" s="6" t="s">
        <v>5</v>
      </c>
      <c r="AB214" s="6" t="s">
        <v>6</v>
      </c>
      <c r="AC214" s="7" t="s">
        <v>7</v>
      </c>
    </row>
    <row r="215" spans="2:29" ht="21.75" customHeight="1" thickBot="1">
      <c r="B215" s="779" t="s">
        <v>261</v>
      </c>
      <c r="C215" s="780"/>
      <c r="D215" s="780"/>
      <c r="E215" s="780"/>
      <c r="F215" s="780"/>
      <c r="G215" s="780"/>
      <c r="H215" s="780"/>
      <c r="I215" s="780"/>
      <c r="J215" s="780"/>
      <c r="K215" s="780"/>
      <c r="L215" s="780"/>
      <c r="M215" s="780"/>
      <c r="N215" s="780"/>
      <c r="O215" s="771"/>
      <c r="P215" s="771"/>
      <c r="Q215" s="771"/>
      <c r="R215" s="771"/>
      <c r="S215" s="771"/>
      <c r="T215" s="771"/>
      <c r="U215" s="771"/>
      <c r="V215" s="771"/>
      <c r="W215" s="771"/>
      <c r="X215" s="771"/>
      <c r="Y215" s="771"/>
      <c r="Z215" s="771"/>
      <c r="AA215" s="771"/>
      <c r="AB215" s="771"/>
      <c r="AC215" s="772"/>
    </row>
    <row r="216" spans="2:29" ht="59.25" customHeight="1">
      <c r="B216" s="381" t="s">
        <v>119</v>
      </c>
      <c r="C216" s="385" t="s">
        <v>3</v>
      </c>
      <c r="D216" s="387"/>
      <c r="E216" s="388"/>
      <c r="F216" s="385">
        <v>1</v>
      </c>
      <c r="G216" s="387">
        <v>2</v>
      </c>
      <c r="H216" s="387">
        <v>1</v>
      </c>
      <c r="I216" s="386">
        <f>H216+G216+F216</f>
        <v>4</v>
      </c>
      <c r="J216" s="385">
        <f>IF($I216&gt;0,(IF($I216&lt;4,"X",""))," ")</f>
      </c>
      <c r="K216" s="384" t="str">
        <f>IF($I216&gt;3,(IF($I216&lt;6,"X",""))," ")</f>
        <v>X</v>
      </c>
      <c r="L216" s="384" t="str">
        <f>IF($I216&gt;5,(IF($I216&lt;8,"X",""))," ")</f>
        <v> </v>
      </c>
      <c r="M216" s="383" t="str">
        <f>IF($I216&gt;7,(IF($I216&lt;12,"X",""))," ")</f>
        <v> </v>
      </c>
      <c r="N216" s="484" t="s">
        <v>462</v>
      </c>
      <c r="O216" s="206" t="s">
        <v>3</v>
      </c>
      <c r="P216" s="162"/>
      <c r="Q216" s="162" t="s">
        <v>3</v>
      </c>
      <c r="R216" s="162"/>
      <c r="S216" s="162" t="s">
        <v>3</v>
      </c>
      <c r="T216" s="162" t="s">
        <v>3</v>
      </c>
      <c r="U216" s="324"/>
      <c r="V216" s="274">
        <v>1</v>
      </c>
      <c r="W216" s="272">
        <v>1</v>
      </c>
      <c r="X216" s="272">
        <v>1</v>
      </c>
      <c r="Y216" s="275">
        <f>SUM(V216:X216)</f>
        <v>3</v>
      </c>
      <c r="Z216" s="274" t="s">
        <v>3</v>
      </c>
      <c r="AA216" s="272"/>
      <c r="AB216" s="272"/>
      <c r="AC216" s="275"/>
    </row>
    <row r="217" spans="2:29" ht="59.25" customHeight="1" thickBot="1">
      <c r="B217" s="373" t="s">
        <v>120</v>
      </c>
      <c r="C217" s="337" t="s">
        <v>3</v>
      </c>
      <c r="D217" s="331"/>
      <c r="E217" s="372"/>
      <c r="F217" s="337">
        <v>1</v>
      </c>
      <c r="G217" s="331">
        <v>2</v>
      </c>
      <c r="H217" s="331">
        <v>1</v>
      </c>
      <c r="I217" s="340">
        <f>H217+G217+F217</f>
        <v>4</v>
      </c>
      <c r="J217" s="371">
        <f>IF($I217&gt;0,(IF($I217&lt;4,"X",""))," ")</f>
      </c>
      <c r="K217" s="370" t="str">
        <f>IF($I217&gt;3,(IF($I217&lt;6,"X",""))," ")</f>
        <v>X</v>
      </c>
      <c r="L217" s="370" t="str">
        <f>IF($I217&gt;5,(IF($I217&lt;8,"X",""))," ")</f>
        <v> </v>
      </c>
      <c r="M217" s="369" t="str">
        <f>IF($I217&gt;7,(IF($I217&lt;12,"X",""))," ")</f>
        <v> </v>
      </c>
      <c r="N217" s="349" t="s">
        <v>462</v>
      </c>
      <c r="O217" s="207" t="s">
        <v>3</v>
      </c>
      <c r="P217" s="165"/>
      <c r="Q217" s="165" t="s">
        <v>3</v>
      </c>
      <c r="R217" s="165"/>
      <c r="S217" s="165" t="s">
        <v>3</v>
      </c>
      <c r="T217" s="165" t="s">
        <v>3</v>
      </c>
      <c r="U217" s="284"/>
      <c r="V217" s="237">
        <v>1</v>
      </c>
      <c r="W217" s="235">
        <v>1</v>
      </c>
      <c r="X217" s="235">
        <v>1</v>
      </c>
      <c r="Y217" s="236">
        <f>SUM(V217:X217)</f>
        <v>3</v>
      </c>
      <c r="Z217" s="237" t="s">
        <v>3</v>
      </c>
      <c r="AA217" s="235"/>
      <c r="AB217" s="235"/>
      <c r="AC217" s="236"/>
    </row>
    <row r="218" spans="2:29" ht="21.75" customHeight="1" thickBot="1">
      <c r="B218" s="108"/>
      <c r="C218" s="108"/>
      <c r="D218" s="108"/>
      <c r="E218" s="108"/>
      <c r="F218" s="108"/>
      <c r="G218" s="108"/>
      <c r="H218" s="773" t="s">
        <v>22</v>
      </c>
      <c r="I218" s="775"/>
      <c r="J218" s="368"/>
      <c r="K218" s="350" t="s">
        <v>3</v>
      </c>
      <c r="L218" s="367"/>
      <c r="M218" s="352"/>
      <c r="N218" s="348"/>
      <c r="X218" s="773" t="s">
        <v>22</v>
      </c>
      <c r="Y218" s="775"/>
      <c r="Z218" s="368" t="s">
        <v>3</v>
      </c>
      <c r="AA218" s="350"/>
      <c r="AB218" s="367"/>
      <c r="AC218" s="352"/>
    </row>
    <row r="219" ht="21.75" customHeight="1" thickBot="1"/>
    <row r="220" spans="6:29" ht="26.25" customHeight="1" thickBot="1">
      <c r="F220" s="788" t="s">
        <v>14</v>
      </c>
      <c r="G220" s="789"/>
      <c r="H220" s="789"/>
      <c r="I220" s="790"/>
      <c r="J220" s="788" t="s">
        <v>15</v>
      </c>
      <c r="K220" s="789"/>
      <c r="L220" s="789"/>
      <c r="M220" s="790"/>
      <c r="O220" s="784" t="s">
        <v>168</v>
      </c>
      <c r="P220" s="785"/>
      <c r="Q220" s="785"/>
      <c r="R220" s="785"/>
      <c r="S220" s="785"/>
      <c r="T220" s="785"/>
      <c r="U220" s="785"/>
      <c r="V220" s="741" t="s">
        <v>262</v>
      </c>
      <c r="W220" s="742"/>
      <c r="X220" s="742"/>
      <c r="Y220" s="743"/>
      <c r="Z220" s="741" t="s">
        <v>15</v>
      </c>
      <c r="AA220" s="742"/>
      <c r="AB220" s="742"/>
      <c r="AC220" s="743"/>
    </row>
    <row r="221" spans="2:29" ht="44.25" customHeight="1" thickBot="1">
      <c r="B221" s="111" t="s">
        <v>16</v>
      </c>
      <c r="C221" s="113" t="s">
        <v>13</v>
      </c>
      <c r="D221" s="115" t="s">
        <v>12</v>
      </c>
      <c r="E221" s="114" t="s">
        <v>11</v>
      </c>
      <c r="F221" s="113" t="s">
        <v>20</v>
      </c>
      <c r="G221" s="115" t="s">
        <v>10</v>
      </c>
      <c r="H221" s="112" t="s">
        <v>9</v>
      </c>
      <c r="I221" s="114" t="s">
        <v>19</v>
      </c>
      <c r="J221" s="113" t="s">
        <v>4</v>
      </c>
      <c r="K221" s="115" t="s">
        <v>5</v>
      </c>
      <c r="L221" s="115" t="s">
        <v>6</v>
      </c>
      <c r="M221" s="114" t="s">
        <v>7</v>
      </c>
      <c r="N221" s="111" t="s">
        <v>8</v>
      </c>
      <c r="O221" s="487" t="s">
        <v>205</v>
      </c>
      <c r="P221" s="488" t="s">
        <v>162</v>
      </c>
      <c r="Q221" s="488" t="s">
        <v>343</v>
      </c>
      <c r="R221" s="489" t="s">
        <v>164</v>
      </c>
      <c r="S221" s="489" t="s">
        <v>165</v>
      </c>
      <c r="T221" s="489" t="s">
        <v>166</v>
      </c>
      <c r="U221" s="488" t="s">
        <v>167</v>
      </c>
      <c r="V221" s="5" t="s">
        <v>20</v>
      </c>
      <c r="W221" s="6" t="s">
        <v>10</v>
      </c>
      <c r="X221" s="8" t="s">
        <v>9</v>
      </c>
      <c r="Y221" s="7" t="s">
        <v>19</v>
      </c>
      <c r="Z221" s="5" t="s">
        <v>4</v>
      </c>
      <c r="AA221" s="6" t="s">
        <v>5</v>
      </c>
      <c r="AB221" s="6" t="s">
        <v>6</v>
      </c>
      <c r="AC221" s="7" t="s">
        <v>7</v>
      </c>
    </row>
    <row r="222" spans="2:29" ht="21.75" customHeight="1" thickBot="1">
      <c r="B222" s="779" t="s">
        <v>126</v>
      </c>
      <c r="C222" s="780"/>
      <c r="D222" s="780"/>
      <c r="E222" s="780"/>
      <c r="F222" s="780"/>
      <c r="G222" s="780"/>
      <c r="H222" s="780"/>
      <c r="I222" s="780"/>
      <c r="J222" s="780"/>
      <c r="K222" s="780"/>
      <c r="L222" s="780"/>
      <c r="M222" s="780"/>
      <c r="N222" s="780"/>
      <c r="O222" s="771"/>
      <c r="P222" s="771"/>
      <c r="Q222" s="771"/>
      <c r="R222" s="771"/>
      <c r="S222" s="771"/>
      <c r="T222" s="771"/>
      <c r="U222" s="771"/>
      <c r="V222" s="771"/>
      <c r="W222" s="771"/>
      <c r="X222" s="771"/>
      <c r="Y222" s="771"/>
      <c r="Z222" s="771"/>
      <c r="AA222" s="771"/>
      <c r="AB222" s="771"/>
      <c r="AC222" s="772"/>
    </row>
    <row r="223" spans="2:29" s="374" customFormat="1" ht="54" customHeight="1">
      <c r="B223" s="381" t="s">
        <v>127</v>
      </c>
      <c r="C223" s="377" t="s">
        <v>3</v>
      </c>
      <c r="D223" s="379"/>
      <c r="E223" s="380"/>
      <c r="F223" s="377">
        <v>1</v>
      </c>
      <c r="G223" s="379">
        <v>4</v>
      </c>
      <c r="H223" s="379">
        <v>2</v>
      </c>
      <c r="I223" s="378">
        <f>H223+G223+F223</f>
        <v>7</v>
      </c>
      <c r="J223" s="377">
        <f>IF($I223&gt;0,(IF($I223&lt;4,"X",""))," ")</f>
      </c>
      <c r="K223" s="376">
        <f>IF($I223&gt;3,(IF($I223&lt;6,"X",""))," ")</f>
      </c>
      <c r="L223" s="376" t="str">
        <f>IF($I223&gt;5,(IF($I223&lt;8,"X",""))," ")</f>
        <v>X</v>
      </c>
      <c r="M223" s="375" t="str">
        <f>IF($I223&gt;7,(IF($I223&lt;12,"X",""))," ")</f>
        <v> </v>
      </c>
      <c r="N223" s="485" t="s">
        <v>384</v>
      </c>
      <c r="O223" s="206" t="s">
        <v>3</v>
      </c>
      <c r="P223" s="162"/>
      <c r="Q223" s="162"/>
      <c r="R223" s="162"/>
      <c r="S223" s="162"/>
      <c r="T223" s="162"/>
      <c r="U223" s="324" t="s">
        <v>3</v>
      </c>
      <c r="V223" s="274">
        <v>1</v>
      </c>
      <c r="W223" s="272">
        <v>1</v>
      </c>
      <c r="X223" s="272">
        <v>1</v>
      </c>
      <c r="Y223" s="275">
        <f>SUM(V223:X223)</f>
        <v>3</v>
      </c>
      <c r="Z223" s="274" t="s">
        <v>3</v>
      </c>
      <c r="AA223" s="272"/>
      <c r="AB223" s="272"/>
      <c r="AC223" s="275"/>
    </row>
    <row r="224" spans="2:29" ht="54" customHeight="1" thickBot="1">
      <c r="B224" s="373" t="s">
        <v>516</v>
      </c>
      <c r="C224" s="337" t="s">
        <v>3</v>
      </c>
      <c r="D224" s="331"/>
      <c r="E224" s="372"/>
      <c r="F224" s="337">
        <v>1</v>
      </c>
      <c r="G224" s="331">
        <v>4</v>
      </c>
      <c r="H224" s="331">
        <v>1</v>
      </c>
      <c r="I224" s="340">
        <f>H224+G224+F224</f>
        <v>6</v>
      </c>
      <c r="J224" s="371">
        <f>IF($I224&gt;0,(IF($I224&lt;4,"X",""))," ")</f>
      </c>
      <c r="K224" s="370">
        <f>IF($I224&gt;3,(IF($I224&lt;6,"X",""))," ")</f>
      </c>
      <c r="L224" s="370" t="str">
        <f>IF($I224&gt;5,(IF($I224&lt;8,"X",""))," ")</f>
        <v>X</v>
      </c>
      <c r="M224" s="369" t="str">
        <f>IF($I224&gt;7,(IF($I224&lt;12,"X",""))," ")</f>
        <v> </v>
      </c>
      <c r="N224" s="405" t="s">
        <v>463</v>
      </c>
      <c r="O224" s="207" t="s">
        <v>3</v>
      </c>
      <c r="P224" s="165"/>
      <c r="Q224" s="165"/>
      <c r="R224" s="165"/>
      <c r="S224" s="165"/>
      <c r="T224" s="165"/>
      <c r="U224" s="284" t="s">
        <v>3</v>
      </c>
      <c r="V224" s="237">
        <v>1</v>
      </c>
      <c r="W224" s="235">
        <v>1</v>
      </c>
      <c r="X224" s="235">
        <v>1</v>
      </c>
      <c r="Y224" s="236">
        <f>SUM(V224:X224)</f>
        <v>3</v>
      </c>
      <c r="Z224" s="237" t="s">
        <v>3</v>
      </c>
      <c r="AA224" s="235"/>
      <c r="AB224" s="235"/>
      <c r="AC224" s="236"/>
    </row>
    <row r="225" spans="2:29" ht="21.75" customHeight="1" thickBot="1">
      <c r="B225" s="108"/>
      <c r="C225" s="108"/>
      <c r="D225" s="108"/>
      <c r="E225" s="108"/>
      <c r="F225" s="108"/>
      <c r="G225" s="108"/>
      <c r="H225" s="773" t="s">
        <v>22</v>
      </c>
      <c r="I225" s="775"/>
      <c r="J225" s="368"/>
      <c r="K225" s="350"/>
      <c r="L225" s="367" t="s">
        <v>3</v>
      </c>
      <c r="M225" s="352"/>
      <c r="N225" s="348"/>
      <c r="X225" s="773" t="s">
        <v>22</v>
      </c>
      <c r="Y225" s="775"/>
      <c r="Z225" s="368" t="s">
        <v>3</v>
      </c>
      <c r="AA225" s="350"/>
      <c r="AB225" s="367"/>
      <c r="AC225" s="352"/>
    </row>
    <row r="226" ht="21.75" customHeight="1"/>
  </sheetData>
  <sheetProtection/>
  <mergeCells count="172">
    <mergeCell ref="B222:AC222"/>
    <mergeCell ref="H225:I225"/>
    <mergeCell ref="X225:Y225"/>
    <mergeCell ref="B215:AC215"/>
    <mergeCell ref="H218:I218"/>
    <mergeCell ref="X218:Y218"/>
    <mergeCell ref="F220:I220"/>
    <mergeCell ref="J220:M220"/>
    <mergeCell ref="O220:U220"/>
    <mergeCell ref="V220:Y220"/>
    <mergeCell ref="Z220:AC220"/>
    <mergeCell ref="B204:AC204"/>
    <mergeCell ref="H211:I211"/>
    <mergeCell ref="X211:Y211"/>
    <mergeCell ref="F213:I213"/>
    <mergeCell ref="J213:M213"/>
    <mergeCell ref="O213:U213"/>
    <mergeCell ref="V213:Y213"/>
    <mergeCell ref="Z213:AC213"/>
    <mergeCell ref="B196:AC196"/>
    <mergeCell ref="H200:I200"/>
    <mergeCell ref="X200:Y200"/>
    <mergeCell ref="F202:I202"/>
    <mergeCell ref="J202:M202"/>
    <mergeCell ref="O202:U202"/>
    <mergeCell ref="V202:Y202"/>
    <mergeCell ref="Z202:AC202"/>
    <mergeCell ref="B185:AC185"/>
    <mergeCell ref="H192:I192"/>
    <mergeCell ref="X192:Y192"/>
    <mergeCell ref="F194:I194"/>
    <mergeCell ref="J194:M194"/>
    <mergeCell ref="O194:U194"/>
    <mergeCell ref="V194:Y194"/>
    <mergeCell ref="Z194:AC194"/>
    <mergeCell ref="B178:AC178"/>
    <mergeCell ref="H181:I181"/>
    <mergeCell ref="X181:Y181"/>
    <mergeCell ref="F183:I183"/>
    <mergeCell ref="J183:M183"/>
    <mergeCell ref="O183:U183"/>
    <mergeCell ref="V183:Y183"/>
    <mergeCell ref="Z183:AC183"/>
    <mergeCell ref="B171:AC171"/>
    <mergeCell ref="H174:I174"/>
    <mergeCell ref="X174:Y174"/>
    <mergeCell ref="F176:I176"/>
    <mergeCell ref="J176:M176"/>
    <mergeCell ref="O176:U176"/>
    <mergeCell ref="V176:Y176"/>
    <mergeCell ref="Z176:AC176"/>
    <mergeCell ref="B162:AC162"/>
    <mergeCell ref="H167:I167"/>
    <mergeCell ref="X167:Y167"/>
    <mergeCell ref="F169:I169"/>
    <mergeCell ref="J169:M169"/>
    <mergeCell ref="O169:U169"/>
    <mergeCell ref="V169:Y169"/>
    <mergeCell ref="Z169:AC169"/>
    <mergeCell ref="B149:AC149"/>
    <mergeCell ref="H158:I158"/>
    <mergeCell ref="X158:Y158"/>
    <mergeCell ref="F160:I160"/>
    <mergeCell ref="J160:M160"/>
    <mergeCell ref="O160:U160"/>
    <mergeCell ref="V160:Y160"/>
    <mergeCell ref="Z160:AC160"/>
    <mergeCell ref="B129:AC129"/>
    <mergeCell ref="H145:I145"/>
    <mergeCell ref="X145:Y145"/>
    <mergeCell ref="F147:I147"/>
    <mergeCell ref="J147:M147"/>
    <mergeCell ref="O147:U147"/>
    <mergeCell ref="V147:Y147"/>
    <mergeCell ref="Z147:AC147"/>
    <mergeCell ref="B120:AC120"/>
    <mergeCell ref="H125:I125"/>
    <mergeCell ref="X125:Y125"/>
    <mergeCell ref="F127:I127"/>
    <mergeCell ref="J127:M127"/>
    <mergeCell ref="O127:U127"/>
    <mergeCell ref="V127:Y127"/>
    <mergeCell ref="Z127:AC127"/>
    <mergeCell ref="B109:AC109"/>
    <mergeCell ref="H116:I116"/>
    <mergeCell ref="X116:Y116"/>
    <mergeCell ref="F118:I118"/>
    <mergeCell ref="J118:M118"/>
    <mergeCell ref="O118:U118"/>
    <mergeCell ref="V118:Y118"/>
    <mergeCell ref="Z118:AC118"/>
    <mergeCell ref="Z100:AC100"/>
    <mergeCell ref="B102:AC102"/>
    <mergeCell ref="H105:I105"/>
    <mergeCell ref="X105:Y105"/>
    <mergeCell ref="F107:I107"/>
    <mergeCell ref="J107:M107"/>
    <mergeCell ref="O107:U107"/>
    <mergeCell ref="V107:Y107"/>
    <mergeCell ref="Z107:AC107"/>
    <mergeCell ref="H98:I98"/>
    <mergeCell ref="X98:Y98"/>
    <mergeCell ref="F100:I100"/>
    <mergeCell ref="J100:M100"/>
    <mergeCell ref="O100:U100"/>
    <mergeCell ref="V100:Y100"/>
    <mergeCell ref="F84:I84"/>
    <mergeCell ref="J84:M84"/>
    <mergeCell ref="O84:U84"/>
    <mergeCell ref="V84:Y84"/>
    <mergeCell ref="Z84:AC84"/>
    <mergeCell ref="B86:AC86"/>
    <mergeCell ref="B68:AC68"/>
    <mergeCell ref="H76:I76"/>
    <mergeCell ref="X76:Y76"/>
    <mergeCell ref="B79:AC79"/>
    <mergeCell ref="H82:I82"/>
    <mergeCell ref="X82:Y82"/>
    <mergeCell ref="B61:AC61"/>
    <mergeCell ref="H64:I64"/>
    <mergeCell ref="X64:Y64"/>
    <mergeCell ref="F66:I66"/>
    <mergeCell ref="J66:M66"/>
    <mergeCell ref="O66:U66"/>
    <mergeCell ref="V66:Y66"/>
    <mergeCell ref="Z66:AC66"/>
    <mergeCell ref="B47:AC47"/>
    <mergeCell ref="H57:I57"/>
    <mergeCell ref="X57:Y57"/>
    <mergeCell ref="F59:I59"/>
    <mergeCell ref="J59:M59"/>
    <mergeCell ref="O59:U59"/>
    <mergeCell ref="V59:Y59"/>
    <mergeCell ref="Z59:AC59"/>
    <mergeCell ref="B36:AC36"/>
    <mergeCell ref="H43:I43"/>
    <mergeCell ref="X43:Y43"/>
    <mergeCell ref="F45:I45"/>
    <mergeCell ref="J45:M45"/>
    <mergeCell ref="O45:U45"/>
    <mergeCell ref="V45:Y45"/>
    <mergeCell ref="Z45:AC45"/>
    <mergeCell ref="B24:AC24"/>
    <mergeCell ref="H32:I32"/>
    <mergeCell ref="X32:Y32"/>
    <mergeCell ref="F34:I34"/>
    <mergeCell ref="J34:M34"/>
    <mergeCell ref="O34:U34"/>
    <mergeCell ref="V34:Y34"/>
    <mergeCell ref="Z34:AC34"/>
    <mergeCell ref="B15:AC15"/>
    <mergeCell ref="H20:I20"/>
    <mergeCell ref="X20:Y20"/>
    <mergeCell ref="F22:I22"/>
    <mergeCell ref="J22:M22"/>
    <mergeCell ref="O22:U22"/>
    <mergeCell ref="V22:Y22"/>
    <mergeCell ref="Z22:AC22"/>
    <mergeCell ref="J9:M9"/>
    <mergeCell ref="Z9:AC9"/>
    <mergeCell ref="F13:I13"/>
    <mergeCell ref="J13:M13"/>
    <mergeCell ref="O13:U13"/>
    <mergeCell ref="V13:Y13"/>
    <mergeCell ref="Z13:AC13"/>
    <mergeCell ref="B11:U11"/>
    <mergeCell ref="C7:E7"/>
    <mergeCell ref="J7:K7"/>
    <mergeCell ref="Z7:AA7"/>
    <mergeCell ref="C8:E8"/>
    <mergeCell ref="J8:K8"/>
    <mergeCell ref="Z8:AA8"/>
  </mergeCells>
  <printOptions/>
  <pageMargins left="0.787401575" right="0.787401575" top="0.42" bottom="0.47" header="0.34" footer="0.35"/>
  <pageSetup fitToHeight="0" fitToWidth="1" horizontalDpi="600" verticalDpi="600" orientation="landscape" paperSize="9" scale="27" r:id="rId2"/>
  <headerFooter alignWithMargins="0">
    <oddFooter>&amp;LVersion : 2002 - A - 1&amp;CAnalyse de risques&amp;RPage : &amp;P/&amp;N</oddFooter>
  </headerFooter>
  <rowBreaks count="3" manualBreakCount="3">
    <brk id="43" max="28" man="1"/>
    <brk id="64" max="28" man="1"/>
    <brk id="125"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 unique</dc:title>
  <dc:subject/>
  <dc:creator>CHASSAGNARD</dc:creator>
  <cp:keywords/>
  <dc:description/>
  <cp:lastModifiedBy>41048K</cp:lastModifiedBy>
  <cp:lastPrinted>2015-12-29T09:43:56Z</cp:lastPrinted>
  <dcterms:created xsi:type="dcterms:W3CDTF">2001-11-28T20:04:46Z</dcterms:created>
  <dcterms:modified xsi:type="dcterms:W3CDTF">2020-05-15T13:19:50Z</dcterms:modified>
  <cp:category/>
  <cp:version/>
  <cp:contentType/>
  <cp:contentStatus/>
</cp:coreProperties>
</file>